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8700" windowHeight="1125" activeTab="0"/>
  </bookViews>
  <sheets>
    <sheet name="音声1103" sheetId="1" r:id="rId1"/>
    <sheet name="データ1103" sheetId="2" r:id="rId2"/>
    <sheet name="1103-" sheetId="3" r:id="rId3"/>
    <sheet name="音声" sheetId="4" r:id="rId4"/>
    <sheet name="データ" sheetId="5" r:id="rId5"/>
    <sheet name="0912-V" sheetId="6" r:id="rId6"/>
    <sheet name="0907-V" sheetId="7" r:id="rId7"/>
    <sheet name="0904-V" sheetId="8" r:id="rId8"/>
    <sheet name="0810-" sheetId="9" r:id="rId9"/>
    <sheet name="-0809" sheetId="10" r:id="rId10"/>
  </sheets>
  <definedNames/>
  <calcPr fullCalcOnLoad="1"/>
</workbook>
</file>

<file path=xl/sharedStrings.xml><?xml version="1.0" encoding="utf-8"?>
<sst xmlns="http://schemas.openxmlformats.org/spreadsheetml/2006/main" count="285" uniqueCount="130">
  <si>
    <t>定額</t>
  </si>
  <si>
    <t>S</t>
  </si>
  <si>
    <t>M</t>
  </si>
  <si>
    <t>L</t>
  </si>
  <si>
    <t>LL</t>
  </si>
  <si>
    <t>基本プラン</t>
  </si>
  <si>
    <t>SS</t>
  </si>
  <si>
    <t>ひとりでも割</t>
  </si>
  <si>
    <t>無料月</t>
  </si>
  <si>
    <t>パケット単価</t>
  </si>
  <si>
    <t>無料数(万)</t>
  </si>
  <si>
    <t>ひとり+バリュー</t>
  </si>
  <si>
    <t>SS</t>
  </si>
  <si>
    <t>LL</t>
  </si>
  <si>
    <t>PPなし</t>
  </si>
  <si>
    <t>PP60</t>
  </si>
  <si>
    <t>PP90</t>
  </si>
  <si>
    <t>LL</t>
  </si>
  <si>
    <t>データ</t>
  </si>
  <si>
    <t>SS</t>
  </si>
  <si>
    <r>
      <t>S</t>
    </r>
    <r>
      <rPr>
        <sz val="11"/>
        <rFont val="ＭＳ Ｐゴシック"/>
        <family val="0"/>
      </rPr>
      <t>S</t>
    </r>
  </si>
  <si>
    <r>
      <t>S</t>
    </r>
    <r>
      <rPr>
        <sz val="11"/>
        <rFont val="ＭＳ Ｐゴシック"/>
        <family val="0"/>
      </rPr>
      <t>S+60</t>
    </r>
  </si>
  <si>
    <r>
      <t>S</t>
    </r>
    <r>
      <rPr>
        <sz val="11"/>
        <rFont val="ＭＳ Ｐゴシック"/>
        <family val="0"/>
      </rPr>
      <t>S+90</t>
    </r>
  </si>
  <si>
    <r>
      <t>S</t>
    </r>
    <r>
      <rPr>
        <sz val="11"/>
        <rFont val="ＭＳ Ｐゴシック"/>
        <family val="0"/>
      </rPr>
      <t>+60</t>
    </r>
  </si>
  <si>
    <r>
      <t>S</t>
    </r>
    <r>
      <rPr>
        <sz val="11"/>
        <rFont val="ＭＳ Ｐゴシック"/>
        <family val="0"/>
      </rPr>
      <t>+90</t>
    </r>
  </si>
  <si>
    <r>
      <t>M</t>
    </r>
    <r>
      <rPr>
        <sz val="11"/>
        <rFont val="ＭＳ Ｐゴシック"/>
        <family val="0"/>
      </rPr>
      <t>+60</t>
    </r>
  </si>
  <si>
    <r>
      <t>M</t>
    </r>
    <r>
      <rPr>
        <sz val="11"/>
        <rFont val="ＭＳ Ｐゴシック"/>
        <family val="0"/>
      </rPr>
      <t>+90</t>
    </r>
  </si>
  <si>
    <r>
      <t>L</t>
    </r>
    <r>
      <rPr>
        <sz val="11"/>
        <rFont val="ＭＳ Ｐゴシック"/>
        <family val="0"/>
      </rPr>
      <t>+60</t>
    </r>
  </si>
  <si>
    <r>
      <t>L</t>
    </r>
    <r>
      <rPr>
        <sz val="11"/>
        <rFont val="ＭＳ Ｐゴシック"/>
        <family val="0"/>
      </rPr>
      <t>+90</t>
    </r>
  </si>
  <si>
    <r>
      <t>L</t>
    </r>
    <r>
      <rPr>
        <sz val="11"/>
        <rFont val="ＭＳ Ｐゴシック"/>
        <family val="0"/>
      </rPr>
      <t>L</t>
    </r>
  </si>
  <si>
    <r>
      <t>L</t>
    </r>
    <r>
      <rPr>
        <sz val="11"/>
        <rFont val="ＭＳ Ｐゴシック"/>
        <family val="0"/>
      </rPr>
      <t>L+60</t>
    </r>
  </si>
  <si>
    <r>
      <t>L</t>
    </r>
    <r>
      <rPr>
        <sz val="11"/>
        <rFont val="ＭＳ Ｐゴシック"/>
        <family val="0"/>
      </rPr>
      <t>L+90</t>
    </r>
  </si>
  <si>
    <r>
      <t>P</t>
    </r>
    <r>
      <rPr>
        <sz val="11"/>
        <rFont val="ＭＳ Ｐゴシック"/>
        <family val="0"/>
      </rPr>
      <t>HDi</t>
    </r>
  </si>
  <si>
    <r>
      <t>P</t>
    </r>
    <r>
      <rPr>
        <sz val="11"/>
        <rFont val="ＭＳ Ｐゴシック"/>
        <family val="0"/>
      </rPr>
      <t>HDf</t>
    </r>
  </si>
  <si>
    <r>
      <t>P</t>
    </r>
    <r>
      <rPr>
        <sz val="11"/>
        <rFont val="ＭＳ Ｐゴシック"/>
        <family val="0"/>
      </rPr>
      <t>HDp</t>
    </r>
  </si>
  <si>
    <t>※PP10～30のパケット量による単価の差は無視</t>
  </si>
  <si>
    <t>ひとり+バリュー</t>
  </si>
  <si>
    <t>SS</t>
  </si>
  <si>
    <t>S</t>
  </si>
  <si>
    <t>M</t>
  </si>
  <si>
    <t>L</t>
  </si>
  <si>
    <t>LL</t>
  </si>
  <si>
    <t>PPなし</t>
  </si>
  <si>
    <t>PP10</t>
  </si>
  <si>
    <t>PP30</t>
  </si>
  <si>
    <t>PP60</t>
  </si>
  <si>
    <t>PP90</t>
  </si>
  <si>
    <t>データ</t>
  </si>
  <si>
    <t>SS</t>
  </si>
  <si>
    <r>
      <t>S</t>
    </r>
    <r>
      <rPr>
        <sz val="11"/>
        <rFont val="ＭＳ Ｐゴシック"/>
        <family val="0"/>
      </rPr>
      <t>S</t>
    </r>
  </si>
  <si>
    <r>
      <t>S</t>
    </r>
    <r>
      <rPr>
        <sz val="11"/>
        <rFont val="ＭＳ Ｐゴシック"/>
        <family val="0"/>
      </rPr>
      <t>S+10</t>
    </r>
  </si>
  <si>
    <r>
      <t>S</t>
    </r>
    <r>
      <rPr>
        <sz val="11"/>
        <rFont val="ＭＳ Ｐゴシック"/>
        <family val="0"/>
      </rPr>
      <t>S+30</t>
    </r>
  </si>
  <si>
    <r>
      <t>S</t>
    </r>
    <r>
      <rPr>
        <sz val="11"/>
        <rFont val="ＭＳ Ｐゴシック"/>
        <family val="0"/>
      </rPr>
      <t>S+60</t>
    </r>
  </si>
  <si>
    <r>
      <t>S</t>
    </r>
    <r>
      <rPr>
        <sz val="11"/>
        <rFont val="ＭＳ Ｐゴシック"/>
        <family val="0"/>
      </rPr>
      <t>S+90</t>
    </r>
  </si>
  <si>
    <t>S</t>
  </si>
  <si>
    <r>
      <t>S</t>
    </r>
    <r>
      <rPr>
        <sz val="11"/>
        <rFont val="ＭＳ Ｐゴシック"/>
        <family val="0"/>
      </rPr>
      <t>+10</t>
    </r>
  </si>
  <si>
    <r>
      <t>S</t>
    </r>
    <r>
      <rPr>
        <sz val="11"/>
        <rFont val="ＭＳ Ｐゴシック"/>
        <family val="0"/>
      </rPr>
      <t>+30</t>
    </r>
  </si>
  <si>
    <r>
      <t>S</t>
    </r>
    <r>
      <rPr>
        <sz val="11"/>
        <rFont val="ＭＳ Ｐゴシック"/>
        <family val="0"/>
      </rPr>
      <t>+60</t>
    </r>
  </si>
  <si>
    <r>
      <t>S</t>
    </r>
    <r>
      <rPr>
        <sz val="11"/>
        <rFont val="ＭＳ Ｐゴシック"/>
        <family val="0"/>
      </rPr>
      <t>+90</t>
    </r>
  </si>
  <si>
    <t>M</t>
  </si>
  <si>
    <r>
      <t>M</t>
    </r>
    <r>
      <rPr>
        <sz val="11"/>
        <rFont val="ＭＳ Ｐゴシック"/>
        <family val="0"/>
      </rPr>
      <t>+10</t>
    </r>
  </si>
  <si>
    <r>
      <t>M</t>
    </r>
    <r>
      <rPr>
        <sz val="11"/>
        <rFont val="ＭＳ Ｐゴシック"/>
        <family val="0"/>
      </rPr>
      <t>+30</t>
    </r>
  </si>
  <si>
    <r>
      <t>M</t>
    </r>
    <r>
      <rPr>
        <sz val="11"/>
        <rFont val="ＭＳ Ｐゴシック"/>
        <family val="0"/>
      </rPr>
      <t>+60</t>
    </r>
  </si>
  <si>
    <r>
      <t>M</t>
    </r>
    <r>
      <rPr>
        <sz val="11"/>
        <rFont val="ＭＳ Ｐゴシック"/>
        <family val="0"/>
      </rPr>
      <t>+90</t>
    </r>
  </si>
  <si>
    <t>L</t>
  </si>
  <si>
    <r>
      <t>L</t>
    </r>
    <r>
      <rPr>
        <sz val="11"/>
        <rFont val="ＭＳ Ｐゴシック"/>
        <family val="0"/>
      </rPr>
      <t>+10</t>
    </r>
  </si>
  <si>
    <r>
      <t>L</t>
    </r>
    <r>
      <rPr>
        <sz val="11"/>
        <rFont val="ＭＳ Ｐゴシック"/>
        <family val="0"/>
      </rPr>
      <t>+30</t>
    </r>
  </si>
  <si>
    <r>
      <t>L</t>
    </r>
    <r>
      <rPr>
        <sz val="11"/>
        <rFont val="ＭＳ Ｐゴシック"/>
        <family val="0"/>
      </rPr>
      <t>+60</t>
    </r>
  </si>
  <si>
    <r>
      <t>L</t>
    </r>
    <r>
      <rPr>
        <sz val="11"/>
        <rFont val="ＭＳ Ｐゴシック"/>
        <family val="0"/>
      </rPr>
      <t>+90</t>
    </r>
  </si>
  <si>
    <t>LL</t>
  </si>
  <si>
    <r>
      <t>L</t>
    </r>
    <r>
      <rPr>
        <sz val="11"/>
        <rFont val="ＭＳ Ｐゴシック"/>
        <family val="0"/>
      </rPr>
      <t>L</t>
    </r>
  </si>
  <si>
    <r>
      <t>L</t>
    </r>
    <r>
      <rPr>
        <sz val="11"/>
        <rFont val="ＭＳ Ｐゴシック"/>
        <family val="0"/>
      </rPr>
      <t>L+10</t>
    </r>
  </si>
  <si>
    <r>
      <t>L</t>
    </r>
    <r>
      <rPr>
        <sz val="11"/>
        <rFont val="ＭＳ Ｐゴシック"/>
        <family val="0"/>
      </rPr>
      <t>L+30</t>
    </r>
  </si>
  <si>
    <r>
      <t>L</t>
    </r>
    <r>
      <rPr>
        <sz val="11"/>
        <rFont val="ＭＳ Ｐゴシック"/>
        <family val="0"/>
      </rPr>
      <t>L+60</t>
    </r>
  </si>
  <si>
    <r>
      <t>L</t>
    </r>
    <r>
      <rPr>
        <sz val="11"/>
        <rFont val="ＭＳ Ｐゴシック"/>
        <family val="0"/>
      </rPr>
      <t>L+90</t>
    </r>
  </si>
  <si>
    <r>
      <t>P</t>
    </r>
    <r>
      <rPr>
        <sz val="11"/>
        <rFont val="ＭＳ Ｐゴシック"/>
        <family val="0"/>
      </rPr>
      <t>HDi</t>
    </r>
  </si>
  <si>
    <r>
      <t>P</t>
    </r>
    <r>
      <rPr>
        <sz val="11"/>
        <rFont val="ＭＳ Ｐゴシック"/>
        <family val="0"/>
      </rPr>
      <t>HDf</t>
    </r>
  </si>
  <si>
    <r>
      <t>P</t>
    </r>
    <r>
      <rPr>
        <sz val="11"/>
        <rFont val="ＭＳ Ｐゴシック"/>
        <family val="0"/>
      </rPr>
      <t>HDp</t>
    </r>
  </si>
  <si>
    <t>ひとり+バリュー</t>
  </si>
  <si>
    <t>SS</t>
  </si>
  <si>
    <r>
      <t>S</t>
    </r>
    <r>
      <rPr>
        <sz val="11"/>
        <rFont val="ＭＳ Ｐゴシック"/>
        <family val="0"/>
      </rPr>
      <t>S</t>
    </r>
  </si>
  <si>
    <t>S</t>
  </si>
  <si>
    <t>M</t>
  </si>
  <si>
    <t>L</t>
  </si>
  <si>
    <t>LL</t>
  </si>
  <si>
    <r>
      <t>L</t>
    </r>
    <r>
      <rPr>
        <sz val="11"/>
        <rFont val="ＭＳ Ｐゴシック"/>
        <family val="0"/>
      </rPr>
      <t>L</t>
    </r>
  </si>
  <si>
    <r>
      <t>P</t>
    </r>
    <r>
      <rPr>
        <sz val="11"/>
        <rFont val="ＭＳ Ｐゴシック"/>
        <family val="0"/>
      </rPr>
      <t>HDi</t>
    </r>
  </si>
  <si>
    <r>
      <t>P</t>
    </r>
    <r>
      <rPr>
        <sz val="11"/>
        <rFont val="ＭＳ Ｐゴシック"/>
        <family val="0"/>
      </rPr>
      <t>HDf</t>
    </r>
  </si>
  <si>
    <r>
      <t>P</t>
    </r>
    <r>
      <rPr>
        <sz val="11"/>
        <rFont val="ＭＳ Ｐゴシック"/>
        <family val="0"/>
      </rPr>
      <t>HDp</t>
    </r>
  </si>
  <si>
    <r>
      <t>P</t>
    </r>
    <r>
      <rPr>
        <sz val="11"/>
        <rFont val="ＭＳ Ｐゴシック"/>
        <family val="0"/>
      </rPr>
      <t>HDp</t>
    </r>
  </si>
  <si>
    <t>SS</t>
  </si>
  <si>
    <r>
      <t>S</t>
    </r>
    <r>
      <rPr>
        <sz val="11"/>
        <rFont val="ＭＳ Ｐゴシック"/>
        <family val="0"/>
      </rPr>
      <t>S</t>
    </r>
  </si>
  <si>
    <t>S</t>
  </si>
  <si>
    <t>M</t>
  </si>
  <si>
    <t>L</t>
  </si>
  <si>
    <t>LL</t>
  </si>
  <si>
    <r>
      <t>L</t>
    </r>
    <r>
      <rPr>
        <sz val="11"/>
        <rFont val="ＭＳ Ｐゴシック"/>
        <family val="0"/>
      </rPr>
      <t>L</t>
    </r>
  </si>
  <si>
    <r>
      <t>P</t>
    </r>
    <r>
      <rPr>
        <sz val="11"/>
        <rFont val="ＭＳ Ｐゴシック"/>
        <family val="0"/>
      </rPr>
      <t>HDi</t>
    </r>
  </si>
  <si>
    <r>
      <t>P</t>
    </r>
    <r>
      <rPr>
        <sz val="11"/>
        <rFont val="ＭＳ Ｐゴシック"/>
        <family val="0"/>
      </rPr>
      <t>HDf</t>
    </r>
  </si>
  <si>
    <t>定額S</t>
  </si>
  <si>
    <r>
      <t>P</t>
    </r>
    <r>
      <rPr>
        <sz val="11"/>
        <rFont val="ＭＳ Ｐゴシック"/>
        <family val="0"/>
      </rPr>
      <t>HDi2</t>
    </r>
  </si>
  <si>
    <r>
      <t>P</t>
    </r>
    <r>
      <rPr>
        <sz val="11"/>
        <rFont val="ＭＳ Ｐゴシック"/>
        <family val="0"/>
      </rPr>
      <t>HDp2</t>
    </r>
  </si>
  <si>
    <t>データ</t>
  </si>
  <si>
    <r>
      <t>P</t>
    </r>
    <r>
      <rPr>
        <sz val="11"/>
        <rFont val="ＭＳ Ｐゴシック"/>
        <family val="0"/>
      </rPr>
      <t>HDp</t>
    </r>
  </si>
  <si>
    <r>
      <t>P</t>
    </r>
    <r>
      <rPr>
        <sz val="11"/>
        <rFont val="ＭＳ Ｐゴシック"/>
        <family val="0"/>
      </rPr>
      <t>HDp2</t>
    </r>
  </si>
  <si>
    <t>SS</t>
  </si>
  <si>
    <r>
      <t>S</t>
    </r>
    <r>
      <rPr>
        <sz val="11"/>
        <rFont val="ＭＳ Ｐゴシック"/>
        <family val="0"/>
      </rPr>
      <t>S</t>
    </r>
  </si>
  <si>
    <t>S</t>
  </si>
  <si>
    <t>M</t>
  </si>
  <si>
    <t>L</t>
  </si>
  <si>
    <t>LL</t>
  </si>
  <si>
    <r>
      <t>L</t>
    </r>
    <r>
      <rPr>
        <sz val="11"/>
        <rFont val="ＭＳ Ｐゴシック"/>
        <family val="0"/>
      </rPr>
      <t>L</t>
    </r>
  </si>
  <si>
    <r>
      <t>P</t>
    </r>
    <r>
      <rPr>
        <sz val="11"/>
        <rFont val="ＭＳ Ｐゴシック"/>
        <family val="0"/>
      </rPr>
      <t>HDi</t>
    </r>
  </si>
  <si>
    <r>
      <t>P</t>
    </r>
    <r>
      <rPr>
        <sz val="11"/>
        <rFont val="ＭＳ Ｐゴシック"/>
        <family val="0"/>
      </rPr>
      <t>HDf</t>
    </r>
  </si>
  <si>
    <r>
      <t>P</t>
    </r>
    <r>
      <rPr>
        <sz val="11"/>
        <rFont val="ＭＳ Ｐゴシック"/>
        <family val="0"/>
      </rPr>
      <t>HDi2</t>
    </r>
  </si>
  <si>
    <t>メール</t>
  </si>
  <si>
    <r>
      <t>X</t>
    </r>
    <r>
      <rPr>
        <sz val="11"/>
        <rFont val="ＭＳ Ｐゴシック"/>
        <family val="0"/>
      </rPr>
      <t>i</t>
    </r>
  </si>
  <si>
    <t>データ</t>
  </si>
  <si>
    <t>SS</t>
  </si>
  <si>
    <t>S</t>
  </si>
  <si>
    <t>M</t>
  </si>
  <si>
    <t>L</t>
  </si>
  <si>
    <t>LL</t>
  </si>
  <si>
    <r>
      <t>X</t>
    </r>
    <r>
      <rPr>
        <sz val="11"/>
        <rFont val="ＭＳ Ｐゴシック"/>
        <family val="0"/>
      </rPr>
      <t>i</t>
    </r>
  </si>
  <si>
    <t>メール</t>
  </si>
  <si>
    <r>
      <t>P</t>
    </r>
    <r>
      <rPr>
        <sz val="11"/>
        <rFont val="ＭＳ Ｐゴシック"/>
        <family val="0"/>
      </rPr>
      <t>HDｆぁｔ</t>
    </r>
  </si>
  <si>
    <r>
      <t>P</t>
    </r>
    <r>
      <rPr>
        <sz val="11"/>
        <rFont val="ＭＳ Ｐゴシック"/>
        <family val="0"/>
      </rPr>
      <t>HD2</t>
    </r>
  </si>
  <si>
    <r>
      <t>P</t>
    </r>
    <r>
      <rPr>
        <sz val="11"/>
        <rFont val="ＭＳ Ｐゴシック"/>
        <family val="0"/>
      </rPr>
      <t>HDiflat</t>
    </r>
  </si>
  <si>
    <t>定額2</t>
  </si>
  <si>
    <t>定額f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</si>
</sst>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21">
      <alignment/>
      <protection/>
    </xf>
    <xf numFmtId="176" fontId="0" fillId="0" borderId="0" xfId="0" applyNumberFormat="1" applyAlignment="1">
      <alignment vertical="center"/>
    </xf>
    <xf numFmtId="0" fontId="0" fillId="0" borderId="0" xfId="21" applyFont="1">
      <alignment/>
      <protection/>
    </xf>
    <xf numFmtId="176" fontId="0" fillId="2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23">
      <alignment/>
      <protection/>
    </xf>
    <xf numFmtId="0" fontId="0" fillId="0" borderId="0" xfId="23" applyFont="1">
      <alignment/>
      <protection/>
    </xf>
    <xf numFmtId="0" fontId="0" fillId="0" borderId="0" xfId="23" applyFill="1">
      <alignment/>
      <protection/>
    </xf>
    <xf numFmtId="0" fontId="0" fillId="0" borderId="0" xfId="23" applyFont="1" applyFill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packet0808b" xfId="22"/>
    <cellStyle name="標準_Sheet1_packet090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'1103-'!$G$28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'1103-'!$H$28:$R$28</c:f>
              <c:numCache>
                <c:ptCount val="11"/>
                <c:pt idx="0">
                  <c:v>934</c:v>
                </c:pt>
                <c:pt idx="1">
                  <c:v>934</c:v>
                </c:pt>
                <c:pt idx="2">
                  <c:v>1434</c:v>
                </c:pt>
                <c:pt idx="3">
                  <c:v>1934</c:v>
                </c:pt>
                <c:pt idx="4">
                  <c:v>2334</c:v>
                </c:pt>
                <c:pt idx="5">
                  <c:v>3934.0000000000005</c:v>
                </c:pt>
                <c:pt idx="6">
                  <c:v>5934</c:v>
                </c:pt>
                <c:pt idx="7">
                  <c:v>10434</c:v>
                </c:pt>
                <c:pt idx="8">
                  <c:v>14184.000000000002</c:v>
                </c:pt>
                <c:pt idx="9">
                  <c:v>85934</c:v>
                </c:pt>
                <c:pt idx="10">
                  <c:v>199934.00000000003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'1103-'!$G$29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'1103-'!$H$29:$R$29</c:f>
              <c:numCache>
                <c:ptCount val="11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1900</c:v>
                </c:pt>
                <c:pt idx="5">
                  <c:v>3500</c:v>
                </c:pt>
                <c:pt idx="6">
                  <c:v>5500</c:v>
                </c:pt>
                <c:pt idx="7">
                  <c:v>10000</c:v>
                </c:pt>
                <c:pt idx="8">
                  <c:v>13750</c:v>
                </c:pt>
                <c:pt idx="9">
                  <c:v>85500</c:v>
                </c:pt>
                <c:pt idx="10">
                  <c:v>199500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'1103-'!$G$30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'1103-'!$H$30:$R$30</c:f>
              <c:numCache>
                <c:ptCount val="11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4500</c:v>
                </c:pt>
                <c:pt idx="7">
                  <c:v>9000</c:v>
                </c:pt>
                <c:pt idx="8">
                  <c:v>12750.000000000002</c:v>
                </c:pt>
                <c:pt idx="9">
                  <c:v>84500.00000000001</c:v>
                </c:pt>
                <c:pt idx="10">
                  <c:v>198500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'1103-'!$G$31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'1103-'!$H$31:$R$31</c:f>
              <c:numCache>
                <c:ptCount val="1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8500</c:v>
                </c:pt>
                <c:pt idx="8">
                  <c:v>12250</c:v>
                </c:pt>
                <c:pt idx="9">
                  <c:v>84000</c:v>
                </c:pt>
                <c:pt idx="10">
                  <c:v>198000.00000000003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'1103-'!$G$32</c:f>
              <c:strCache>
                <c:ptCount val="1"/>
                <c:pt idx="0">
                  <c:v>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'1103-'!$H$32:$R$32</c:f>
              <c:numCache>
                <c:ptCount val="11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9750</c:v>
                </c:pt>
                <c:pt idx="9">
                  <c:v>81500</c:v>
                </c:pt>
                <c:pt idx="10">
                  <c:v>195500.00000000003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'1103-'!$G$41</c:f>
              <c:strCache>
                <c:ptCount val="1"/>
                <c:pt idx="0">
                  <c:v>PHDi2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'1103-'!$H$41:$R$41</c:f>
              <c:numCache>
                <c:ptCount val="11"/>
                <c:pt idx="0">
                  <c:v>1306</c:v>
                </c:pt>
                <c:pt idx="1">
                  <c:v>1334</c:v>
                </c:pt>
                <c:pt idx="2">
                  <c:v>1534</c:v>
                </c:pt>
                <c:pt idx="3">
                  <c:v>1734</c:v>
                </c:pt>
                <c:pt idx="4">
                  <c:v>1894</c:v>
                </c:pt>
                <c:pt idx="5">
                  <c:v>2534</c:v>
                </c:pt>
                <c:pt idx="6">
                  <c:v>3334</c:v>
                </c:pt>
                <c:pt idx="7">
                  <c:v>5134</c:v>
                </c:pt>
                <c:pt idx="8">
                  <c:v>5134</c:v>
                </c:pt>
                <c:pt idx="9">
                  <c:v>5134</c:v>
                </c:pt>
                <c:pt idx="10">
                  <c:v>5134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'1103-'!$G$43</c:f>
              <c:strCache>
                <c:ptCount val="1"/>
                <c:pt idx="0">
                  <c:v>PHDiflat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'1103-'!$H$43:$R$43</c:f>
              <c:numCache>
                <c:ptCount val="11"/>
                <c:pt idx="0">
                  <c:v>6134</c:v>
                </c:pt>
                <c:pt idx="1">
                  <c:v>6134</c:v>
                </c:pt>
                <c:pt idx="2">
                  <c:v>6134</c:v>
                </c:pt>
                <c:pt idx="3">
                  <c:v>6134</c:v>
                </c:pt>
                <c:pt idx="4">
                  <c:v>6134</c:v>
                </c:pt>
                <c:pt idx="5">
                  <c:v>6134</c:v>
                </c:pt>
                <c:pt idx="6">
                  <c:v>6134</c:v>
                </c:pt>
                <c:pt idx="7">
                  <c:v>6134</c:v>
                </c:pt>
                <c:pt idx="8">
                  <c:v>6134</c:v>
                </c:pt>
                <c:pt idx="9">
                  <c:v>10834</c:v>
                </c:pt>
                <c:pt idx="10">
                  <c:v>10834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'1103-'!$G$45</c:f>
              <c:strCache>
                <c:ptCount val="1"/>
                <c:pt idx="0">
                  <c:v>PHDi2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'1103-'!$H$45:$R$45</c:f>
              <c:numCache>
                <c:ptCount val="11"/>
                <c:pt idx="0">
                  <c:v>2934</c:v>
                </c:pt>
                <c:pt idx="1">
                  <c:v>2934</c:v>
                </c:pt>
                <c:pt idx="2">
                  <c:v>2934</c:v>
                </c:pt>
                <c:pt idx="3">
                  <c:v>2934</c:v>
                </c:pt>
                <c:pt idx="4">
                  <c:v>2934</c:v>
                </c:pt>
                <c:pt idx="5">
                  <c:v>2934</c:v>
                </c:pt>
                <c:pt idx="6">
                  <c:v>2934</c:v>
                </c:pt>
                <c:pt idx="7">
                  <c:v>3559</c:v>
                </c:pt>
                <c:pt idx="8">
                  <c:v>4496.5</c:v>
                </c:pt>
                <c:pt idx="9">
                  <c:v>6634</c:v>
                </c:pt>
                <c:pt idx="10">
                  <c:v>6634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'1103-'!$G$47</c:f>
              <c:strCache>
                <c:ptCount val="1"/>
                <c:pt idx="0">
                  <c:v>メール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'1103-'!$H$27:$R$27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'1103-'!$H$47:$R$47</c:f>
              <c:numCache>
                <c:ptCount val="11"/>
                <c:pt idx="0">
                  <c:v>743</c:v>
                </c:pt>
                <c:pt idx="1">
                  <c:v>1143</c:v>
                </c:pt>
                <c:pt idx="2">
                  <c:v>1343</c:v>
                </c:pt>
                <c:pt idx="3">
                  <c:v>1543</c:v>
                </c:pt>
                <c:pt idx="4">
                  <c:v>1703</c:v>
                </c:pt>
                <c:pt idx="5">
                  <c:v>2343</c:v>
                </c:pt>
                <c:pt idx="6">
                  <c:v>3143</c:v>
                </c:pt>
                <c:pt idx="7">
                  <c:v>4943</c:v>
                </c:pt>
                <c:pt idx="8">
                  <c:v>6443.000000000001</c:v>
                </c:pt>
                <c:pt idx="9">
                  <c:v>13618</c:v>
                </c:pt>
                <c:pt idx="10">
                  <c:v>13743</c:v>
                </c:pt>
              </c:numCache>
            </c:numRef>
          </c:val>
          <c:smooth val="0"/>
        </c:ser>
        <c:marker val="1"/>
        <c:axId val="29155561"/>
        <c:axId val="61073458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15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'1103-'!$G$6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'1103-'!$H$6:$AD$6</c:f>
              <c:numCache>
                <c:ptCount val="23"/>
                <c:pt idx="0">
                  <c:v>820</c:v>
                </c:pt>
                <c:pt idx="1">
                  <c:v>1320</c:v>
                </c:pt>
                <c:pt idx="2">
                  <c:v>1640</c:v>
                </c:pt>
                <c:pt idx="3">
                  <c:v>2070</c:v>
                </c:pt>
                <c:pt idx="4">
                  <c:v>3820.0000000000005</c:v>
                </c:pt>
                <c:pt idx="5">
                  <c:v>4220</c:v>
                </c:pt>
                <c:pt idx="6">
                  <c:v>4920</c:v>
                </c:pt>
                <c:pt idx="7">
                  <c:v>8520</c:v>
                </c:pt>
                <c:pt idx="8">
                  <c:v>9120</c:v>
                </c:pt>
                <c:pt idx="9">
                  <c:v>10820</c:v>
                </c:pt>
                <c:pt idx="10">
                  <c:v>12620.000000000002</c:v>
                </c:pt>
                <c:pt idx="11">
                  <c:v>14320</c:v>
                </c:pt>
                <c:pt idx="12">
                  <c:v>15070</c:v>
                </c:pt>
                <c:pt idx="13">
                  <c:v>45820</c:v>
                </c:pt>
                <c:pt idx="14">
                  <c:v>50820</c:v>
                </c:pt>
                <c:pt idx="15">
                  <c:v>54320.00000000001</c:v>
                </c:pt>
                <c:pt idx="16">
                  <c:v>58820.00000000001</c:v>
                </c:pt>
                <c:pt idx="17">
                  <c:v>65820</c:v>
                </c:pt>
                <c:pt idx="18">
                  <c:v>70820</c:v>
                </c:pt>
                <c:pt idx="19">
                  <c:v>125820</c:v>
                </c:pt>
                <c:pt idx="20">
                  <c:v>127820.00000000001</c:v>
                </c:pt>
                <c:pt idx="21">
                  <c:v>150820</c:v>
                </c:pt>
                <c:pt idx="22">
                  <c:v>200820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'1103-'!$G$7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'1103-'!$H$7:$AD$7</c:f>
              <c:numCache>
                <c:ptCount val="23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1650</c:v>
                </c:pt>
                <c:pt idx="4">
                  <c:v>1650</c:v>
                </c:pt>
                <c:pt idx="5">
                  <c:v>1650</c:v>
                </c:pt>
                <c:pt idx="6">
                  <c:v>1650</c:v>
                </c:pt>
                <c:pt idx="7">
                  <c:v>1650</c:v>
                </c:pt>
                <c:pt idx="8">
                  <c:v>1650</c:v>
                </c:pt>
                <c:pt idx="9">
                  <c:v>1650</c:v>
                </c:pt>
                <c:pt idx="10">
                  <c:v>2550.0000000000005</c:v>
                </c:pt>
                <c:pt idx="11">
                  <c:v>3400</c:v>
                </c:pt>
                <c:pt idx="12">
                  <c:v>3775</c:v>
                </c:pt>
                <c:pt idx="13">
                  <c:v>19150</c:v>
                </c:pt>
                <c:pt idx="14">
                  <c:v>21650</c:v>
                </c:pt>
                <c:pt idx="15">
                  <c:v>23400.000000000004</c:v>
                </c:pt>
                <c:pt idx="16">
                  <c:v>25650.000000000004</c:v>
                </c:pt>
                <c:pt idx="17">
                  <c:v>29150</c:v>
                </c:pt>
                <c:pt idx="18">
                  <c:v>31650</c:v>
                </c:pt>
                <c:pt idx="19">
                  <c:v>59150</c:v>
                </c:pt>
                <c:pt idx="20">
                  <c:v>60150.00000000001</c:v>
                </c:pt>
                <c:pt idx="21">
                  <c:v>71650</c:v>
                </c:pt>
                <c:pt idx="22">
                  <c:v>96650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'1103-'!$G$8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'1103-'!$H$8:$AD$8</c:f>
              <c:numCache>
                <c:ptCount val="23"/>
                <c:pt idx="0">
                  <c:v>3370</c:v>
                </c:pt>
                <c:pt idx="1">
                  <c:v>3370</c:v>
                </c:pt>
                <c:pt idx="2">
                  <c:v>3370</c:v>
                </c:pt>
                <c:pt idx="3">
                  <c:v>3370</c:v>
                </c:pt>
                <c:pt idx="4">
                  <c:v>3370</c:v>
                </c:pt>
                <c:pt idx="5">
                  <c:v>3370</c:v>
                </c:pt>
                <c:pt idx="6">
                  <c:v>3370</c:v>
                </c:pt>
                <c:pt idx="7">
                  <c:v>3370</c:v>
                </c:pt>
                <c:pt idx="8">
                  <c:v>3370</c:v>
                </c:pt>
                <c:pt idx="9">
                  <c:v>3370</c:v>
                </c:pt>
                <c:pt idx="10">
                  <c:v>3370</c:v>
                </c:pt>
                <c:pt idx="11">
                  <c:v>3370</c:v>
                </c:pt>
                <c:pt idx="12">
                  <c:v>3370</c:v>
                </c:pt>
                <c:pt idx="13">
                  <c:v>3370</c:v>
                </c:pt>
                <c:pt idx="14">
                  <c:v>4370</c:v>
                </c:pt>
                <c:pt idx="15">
                  <c:v>5070</c:v>
                </c:pt>
                <c:pt idx="16">
                  <c:v>5970</c:v>
                </c:pt>
                <c:pt idx="17">
                  <c:v>7370</c:v>
                </c:pt>
                <c:pt idx="18">
                  <c:v>8370</c:v>
                </c:pt>
                <c:pt idx="19">
                  <c:v>19370</c:v>
                </c:pt>
                <c:pt idx="20">
                  <c:v>19770</c:v>
                </c:pt>
                <c:pt idx="21">
                  <c:v>24370</c:v>
                </c:pt>
                <c:pt idx="22">
                  <c:v>34370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'1103-'!$G$9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'1103-'!$H$9:$AD$9</c:f>
              <c:numCache>
                <c:ptCount val="23"/>
                <c:pt idx="0">
                  <c:v>5020</c:v>
                </c:pt>
                <c:pt idx="1">
                  <c:v>5020</c:v>
                </c:pt>
                <c:pt idx="2">
                  <c:v>5020</c:v>
                </c:pt>
                <c:pt idx="3">
                  <c:v>5020</c:v>
                </c:pt>
                <c:pt idx="4">
                  <c:v>5020</c:v>
                </c:pt>
                <c:pt idx="5">
                  <c:v>5020</c:v>
                </c:pt>
                <c:pt idx="6">
                  <c:v>5020</c:v>
                </c:pt>
                <c:pt idx="7">
                  <c:v>5020</c:v>
                </c:pt>
                <c:pt idx="8">
                  <c:v>5020</c:v>
                </c:pt>
                <c:pt idx="9">
                  <c:v>5020</c:v>
                </c:pt>
                <c:pt idx="10">
                  <c:v>5020</c:v>
                </c:pt>
                <c:pt idx="11">
                  <c:v>5020</c:v>
                </c:pt>
                <c:pt idx="12">
                  <c:v>5020</c:v>
                </c:pt>
                <c:pt idx="13">
                  <c:v>5020</c:v>
                </c:pt>
                <c:pt idx="14">
                  <c:v>5020</c:v>
                </c:pt>
                <c:pt idx="15">
                  <c:v>5020</c:v>
                </c:pt>
                <c:pt idx="16">
                  <c:v>5020</c:v>
                </c:pt>
                <c:pt idx="17">
                  <c:v>5020</c:v>
                </c:pt>
                <c:pt idx="18">
                  <c:v>5020</c:v>
                </c:pt>
                <c:pt idx="19">
                  <c:v>5770</c:v>
                </c:pt>
                <c:pt idx="20">
                  <c:v>6070</c:v>
                </c:pt>
                <c:pt idx="21">
                  <c:v>9520</c:v>
                </c:pt>
                <c:pt idx="22">
                  <c:v>17020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'1103-'!$G$10</c:f>
              <c:strCache>
                <c:ptCount val="1"/>
                <c:pt idx="0">
                  <c:v>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'1103-'!$H$10:$AD$10</c:f>
              <c:numCache>
                <c:ptCount val="23"/>
                <c:pt idx="0">
                  <c:v>9900</c:v>
                </c:pt>
                <c:pt idx="1">
                  <c:v>9900</c:v>
                </c:pt>
                <c:pt idx="2">
                  <c:v>9900</c:v>
                </c:pt>
                <c:pt idx="3">
                  <c:v>9900</c:v>
                </c:pt>
                <c:pt idx="4">
                  <c:v>9900</c:v>
                </c:pt>
                <c:pt idx="5">
                  <c:v>9900</c:v>
                </c:pt>
                <c:pt idx="6">
                  <c:v>9900</c:v>
                </c:pt>
                <c:pt idx="7">
                  <c:v>9900</c:v>
                </c:pt>
                <c:pt idx="8">
                  <c:v>9900</c:v>
                </c:pt>
                <c:pt idx="9">
                  <c:v>9900</c:v>
                </c:pt>
                <c:pt idx="10">
                  <c:v>9900</c:v>
                </c:pt>
                <c:pt idx="11">
                  <c:v>9900</c:v>
                </c:pt>
                <c:pt idx="12">
                  <c:v>9900</c:v>
                </c:pt>
                <c:pt idx="13">
                  <c:v>9900</c:v>
                </c:pt>
                <c:pt idx="14">
                  <c:v>9900</c:v>
                </c:pt>
                <c:pt idx="15">
                  <c:v>9900</c:v>
                </c:pt>
                <c:pt idx="16">
                  <c:v>9900</c:v>
                </c:pt>
                <c:pt idx="17">
                  <c:v>9900</c:v>
                </c:pt>
                <c:pt idx="18">
                  <c:v>9900</c:v>
                </c:pt>
                <c:pt idx="19">
                  <c:v>9900</c:v>
                </c:pt>
                <c:pt idx="20">
                  <c:v>9900</c:v>
                </c:pt>
                <c:pt idx="21">
                  <c:v>9900</c:v>
                </c:pt>
                <c:pt idx="22">
                  <c:v>9900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'1103-'!$G$11</c:f>
              <c:strCache>
                <c:ptCount val="1"/>
                <c:pt idx="0">
                  <c:v>定額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'1103-'!$H$11:$AD$11</c:f>
              <c:numCache>
                <c:ptCount val="23"/>
                <c:pt idx="0">
                  <c:v>3600</c:v>
                </c:pt>
                <c:pt idx="1">
                  <c:v>3600</c:v>
                </c:pt>
                <c:pt idx="2">
                  <c:v>3600</c:v>
                </c:pt>
                <c:pt idx="3">
                  <c:v>3600</c:v>
                </c:pt>
                <c:pt idx="4">
                  <c:v>3600</c:v>
                </c:pt>
                <c:pt idx="5">
                  <c:v>3600</c:v>
                </c:pt>
                <c:pt idx="6">
                  <c:v>3600</c:v>
                </c:pt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4020</c:v>
                </c:pt>
                <c:pt idx="16">
                  <c:v>4560</c:v>
                </c:pt>
                <c:pt idx="17">
                  <c:v>5400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'1103-'!$G$13</c:f>
              <c:strCache>
                <c:ptCount val="1"/>
                <c:pt idx="0">
                  <c:v>定額S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'1103-'!$H$13:$AD$13</c:f>
              <c:numCache>
                <c:ptCount val="23"/>
                <c:pt idx="0">
                  <c:v>1252</c:v>
                </c:pt>
                <c:pt idx="1">
                  <c:v>1252</c:v>
                </c:pt>
                <c:pt idx="2">
                  <c:v>1252</c:v>
                </c:pt>
                <c:pt idx="3">
                  <c:v>1252</c:v>
                </c:pt>
                <c:pt idx="4">
                  <c:v>1500</c:v>
                </c:pt>
                <c:pt idx="5">
                  <c:v>1660</c:v>
                </c:pt>
                <c:pt idx="6">
                  <c:v>1940</c:v>
                </c:pt>
                <c:pt idx="7">
                  <c:v>3380</c:v>
                </c:pt>
                <c:pt idx="8">
                  <c:v>3620.0000000000005</c:v>
                </c:pt>
                <c:pt idx="9">
                  <c:v>4300</c:v>
                </c:pt>
                <c:pt idx="10">
                  <c:v>5020.000000000001</c:v>
                </c:pt>
                <c:pt idx="11">
                  <c:v>5700</c:v>
                </c:pt>
                <c:pt idx="12">
                  <c:v>6000.000000000001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'1103-'!$G$15</c:f>
              <c:strCache>
                <c:ptCount val="1"/>
                <c:pt idx="0">
                  <c:v>定額f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'1103-'!$H$15:$AD$15</c:f>
              <c:numCache>
                <c:ptCount val="23"/>
                <c:pt idx="0">
                  <c:v>5200</c:v>
                </c:pt>
                <c:pt idx="1">
                  <c:v>5200</c:v>
                </c:pt>
                <c:pt idx="2">
                  <c:v>5200</c:v>
                </c:pt>
                <c:pt idx="3">
                  <c:v>5200</c:v>
                </c:pt>
                <c:pt idx="4">
                  <c:v>5200</c:v>
                </c:pt>
                <c:pt idx="5">
                  <c:v>5200</c:v>
                </c:pt>
                <c:pt idx="6">
                  <c:v>5200</c:v>
                </c:pt>
                <c:pt idx="7">
                  <c:v>5200</c:v>
                </c:pt>
                <c:pt idx="8">
                  <c:v>5200</c:v>
                </c:pt>
                <c:pt idx="9">
                  <c:v>5200</c:v>
                </c:pt>
                <c:pt idx="10">
                  <c:v>5200</c:v>
                </c:pt>
                <c:pt idx="11">
                  <c:v>5200</c:v>
                </c:pt>
                <c:pt idx="12">
                  <c:v>5200</c:v>
                </c:pt>
                <c:pt idx="13">
                  <c:v>5200</c:v>
                </c:pt>
                <c:pt idx="14">
                  <c:v>5200</c:v>
                </c:pt>
                <c:pt idx="15">
                  <c:v>5200</c:v>
                </c:pt>
                <c:pt idx="16">
                  <c:v>5200</c:v>
                </c:pt>
                <c:pt idx="17">
                  <c:v>5200</c:v>
                </c:pt>
                <c:pt idx="18">
                  <c:v>5200</c:v>
                </c:pt>
                <c:pt idx="19">
                  <c:v>5200</c:v>
                </c:pt>
                <c:pt idx="20">
                  <c:v>5200</c:v>
                </c:pt>
                <c:pt idx="21">
                  <c:v>5200</c:v>
                </c:pt>
                <c:pt idx="22">
                  <c:v>5200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'1103-'!$G$17</c:f>
              <c:strCache>
                <c:ptCount val="1"/>
                <c:pt idx="0">
                  <c:v>定額2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'1103-'!$H$17:$AD$17</c:f>
              <c:numCache>
                <c:ptCount val="23"/>
                <c:pt idx="0">
                  <c:v>2380</c:v>
                </c:pt>
                <c:pt idx="1">
                  <c:v>2380</c:v>
                </c:pt>
                <c:pt idx="2">
                  <c:v>2380</c:v>
                </c:pt>
                <c:pt idx="3">
                  <c:v>2380</c:v>
                </c:pt>
                <c:pt idx="4">
                  <c:v>2380</c:v>
                </c:pt>
                <c:pt idx="5">
                  <c:v>2380</c:v>
                </c:pt>
                <c:pt idx="6">
                  <c:v>2380</c:v>
                </c:pt>
                <c:pt idx="7">
                  <c:v>2380</c:v>
                </c:pt>
                <c:pt idx="8">
                  <c:v>2490</c:v>
                </c:pt>
                <c:pt idx="9">
                  <c:v>2999.9999999999995</c:v>
                </c:pt>
                <c:pt idx="10">
                  <c:v>3540</c:v>
                </c:pt>
                <c:pt idx="11">
                  <c:v>4049.9999999999995</c:v>
                </c:pt>
                <c:pt idx="12">
                  <c:v>4275</c:v>
                </c:pt>
                <c:pt idx="13">
                  <c:v>5700</c:v>
                </c:pt>
                <c:pt idx="14">
                  <c:v>5700</c:v>
                </c:pt>
                <c:pt idx="15">
                  <c:v>5700</c:v>
                </c:pt>
                <c:pt idx="16">
                  <c:v>5700</c:v>
                </c:pt>
                <c:pt idx="17">
                  <c:v>5700</c:v>
                </c:pt>
                <c:pt idx="18">
                  <c:v>5700</c:v>
                </c:pt>
                <c:pt idx="19">
                  <c:v>5700</c:v>
                </c:pt>
                <c:pt idx="20">
                  <c:v>5700</c:v>
                </c:pt>
                <c:pt idx="21">
                  <c:v>5700</c:v>
                </c:pt>
                <c:pt idx="22">
                  <c:v>5700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'1103-'!$G$19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'1103-'!$H$19:$AD$19</c:f>
              <c:numCache>
                <c:ptCount val="2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1071</c:v>
                </c:pt>
                <c:pt idx="6">
                  <c:v>1291.5</c:v>
                </c:pt>
                <c:pt idx="7">
                  <c:v>2425.5</c:v>
                </c:pt>
                <c:pt idx="8">
                  <c:v>2614.5000000000005</c:v>
                </c:pt>
                <c:pt idx="9">
                  <c:v>3150.0000000000005</c:v>
                </c:pt>
                <c:pt idx="10">
                  <c:v>3717.0000000000005</c:v>
                </c:pt>
                <c:pt idx="11">
                  <c:v>4252.5</c:v>
                </c:pt>
                <c:pt idx="12">
                  <c:v>4488.75</c:v>
                </c:pt>
                <c:pt idx="13">
                  <c:v>6510</c:v>
                </c:pt>
                <c:pt idx="14">
                  <c:v>6510</c:v>
                </c:pt>
                <c:pt idx="15">
                  <c:v>6510</c:v>
                </c:pt>
                <c:pt idx="16">
                  <c:v>6510</c:v>
                </c:pt>
                <c:pt idx="17">
                  <c:v>6510</c:v>
                </c:pt>
                <c:pt idx="18">
                  <c:v>6510</c:v>
                </c:pt>
                <c:pt idx="19">
                  <c:v>6510</c:v>
                </c:pt>
                <c:pt idx="20">
                  <c:v>6510</c:v>
                </c:pt>
                <c:pt idx="21">
                  <c:v>6510</c:v>
                </c:pt>
                <c:pt idx="22">
                  <c:v>6510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'1103-'!$G$21</c:f>
              <c:strCache>
                <c:ptCount val="1"/>
                <c:pt idx="0">
                  <c:v>PHDp2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'1103-'!$H$5:$AD$5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'1103-'!$H$21:$AD$21</c:f>
              <c:numCache>
                <c:ptCount val="23"/>
                <c:pt idx="0">
                  <c:v>1401</c:v>
                </c:pt>
                <c:pt idx="1">
                  <c:v>1401</c:v>
                </c:pt>
                <c:pt idx="2">
                  <c:v>1590</c:v>
                </c:pt>
                <c:pt idx="3">
                  <c:v>1934</c:v>
                </c:pt>
                <c:pt idx="4">
                  <c:v>3334</c:v>
                </c:pt>
                <c:pt idx="5">
                  <c:v>3654.0000000000005</c:v>
                </c:pt>
                <c:pt idx="6">
                  <c:v>4214</c:v>
                </c:pt>
                <c:pt idx="7">
                  <c:v>6749</c:v>
                </c:pt>
                <c:pt idx="8">
                  <c:v>6869</c:v>
                </c:pt>
                <c:pt idx="9">
                  <c:v>7209</c:v>
                </c:pt>
                <c:pt idx="10">
                  <c:v>7569</c:v>
                </c:pt>
                <c:pt idx="11">
                  <c:v>7909</c:v>
                </c:pt>
                <c:pt idx="12">
                  <c:v>8059</c:v>
                </c:pt>
                <c:pt idx="13">
                  <c:v>13934</c:v>
                </c:pt>
                <c:pt idx="14">
                  <c:v>13934</c:v>
                </c:pt>
                <c:pt idx="15">
                  <c:v>13934</c:v>
                </c:pt>
                <c:pt idx="16">
                  <c:v>13934</c:v>
                </c:pt>
                <c:pt idx="17">
                  <c:v>13934</c:v>
                </c:pt>
                <c:pt idx="18">
                  <c:v>13934</c:v>
                </c:pt>
                <c:pt idx="19">
                  <c:v>13934</c:v>
                </c:pt>
                <c:pt idx="20">
                  <c:v>13934</c:v>
                </c:pt>
                <c:pt idx="21">
                  <c:v>13934</c:v>
                </c:pt>
                <c:pt idx="22">
                  <c:v>13934</c:v>
                </c:pt>
              </c:numCache>
            </c:numRef>
          </c:val>
          <c:smooth val="0"/>
        </c:ser>
        <c:marker val="1"/>
        <c:axId val="12790211"/>
        <c:axId val="48003036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'0912-V'!$G$24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'0912-V'!$H$24:$R$24</c:f>
              <c:numCache>
                <c:ptCount val="11"/>
                <c:pt idx="0">
                  <c:v>934</c:v>
                </c:pt>
                <c:pt idx="1">
                  <c:v>934</c:v>
                </c:pt>
                <c:pt idx="2">
                  <c:v>1434</c:v>
                </c:pt>
                <c:pt idx="3">
                  <c:v>1934</c:v>
                </c:pt>
                <c:pt idx="4">
                  <c:v>2334</c:v>
                </c:pt>
                <c:pt idx="5">
                  <c:v>3934.0000000000005</c:v>
                </c:pt>
                <c:pt idx="6">
                  <c:v>5934</c:v>
                </c:pt>
                <c:pt idx="7">
                  <c:v>10434</c:v>
                </c:pt>
                <c:pt idx="8">
                  <c:v>14184.000000000002</c:v>
                </c:pt>
                <c:pt idx="9">
                  <c:v>85934</c:v>
                </c:pt>
                <c:pt idx="10">
                  <c:v>199934.00000000003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'0912-V'!$G$25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'0912-V'!$H$25:$R$25</c:f>
              <c:numCache>
                <c:ptCount val="11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1900</c:v>
                </c:pt>
                <c:pt idx="5">
                  <c:v>3500</c:v>
                </c:pt>
                <c:pt idx="6">
                  <c:v>5500</c:v>
                </c:pt>
                <c:pt idx="7">
                  <c:v>10000</c:v>
                </c:pt>
                <c:pt idx="8">
                  <c:v>13750</c:v>
                </c:pt>
                <c:pt idx="9">
                  <c:v>85500</c:v>
                </c:pt>
                <c:pt idx="10">
                  <c:v>199500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'0912-V'!$G$26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'0912-V'!$H$26:$R$26</c:f>
              <c:numCache>
                <c:ptCount val="11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4500</c:v>
                </c:pt>
                <c:pt idx="7">
                  <c:v>9000</c:v>
                </c:pt>
                <c:pt idx="8">
                  <c:v>12750.000000000002</c:v>
                </c:pt>
                <c:pt idx="9">
                  <c:v>84500.00000000001</c:v>
                </c:pt>
                <c:pt idx="10">
                  <c:v>198500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'0912-V'!$G$27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'0912-V'!$H$27:$R$27</c:f>
              <c:numCache>
                <c:ptCount val="1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8500</c:v>
                </c:pt>
                <c:pt idx="8">
                  <c:v>12250</c:v>
                </c:pt>
                <c:pt idx="9">
                  <c:v>84000</c:v>
                </c:pt>
                <c:pt idx="10">
                  <c:v>198000.00000000003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'0912-V'!$G$28</c:f>
              <c:strCache>
                <c:ptCount val="1"/>
                <c:pt idx="0">
                  <c:v>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'0912-V'!$H$28:$R$28</c:f>
              <c:numCache>
                <c:ptCount val="11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9750</c:v>
                </c:pt>
                <c:pt idx="9">
                  <c:v>81500</c:v>
                </c:pt>
                <c:pt idx="10">
                  <c:v>195500.00000000003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'0912-V'!$G$30</c:f>
              <c:strCache>
                <c:ptCount val="1"/>
                <c:pt idx="0">
                  <c:v>PHDi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'0912-V'!$H$30:$R$30</c:f>
              <c:numCache>
                <c:ptCount val="11"/>
                <c:pt idx="0">
                  <c:v>1914</c:v>
                </c:pt>
                <c:pt idx="1">
                  <c:v>1914</c:v>
                </c:pt>
                <c:pt idx="2">
                  <c:v>1914</c:v>
                </c:pt>
                <c:pt idx="3">
                  <c:v>1914</c:v>
                </c:pt>
                <c:pt idx="4">
                  <c:v>1914</c:v>
                </c:pt>
                <c:pt idx="5">
                  <c:v>2534</c:v>
                </c:pt>
                <c:pt idx="6">
                  <c:v>3334</c:v>
                </c:pt>
                <c:pt idx="7">
                  <c:v>5134</c:v>
                </c:pt>
                <c:pt idx="8">
                  <c:v>5134</c:v>
                </c:pt>
                <c:pt idx="9">
                  <c:v>5134</c:v>
                </c:pt>
                <c:pt idx="10">
                  <c:v>5134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'0912-V'!$G$32</c:f>
              <c:strCache>
                <c:ptCount val="1"/>
                <c:pt idx="0">
                  <c:v>PHDf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'0912-V'!$H$32:$R$32</c:f>
              <c:numCache>
                <c:ptCount val="11"/>
                <c:pt idx="0">
                  <c:v>1914</c:v>
                </c:pt>
                <c:pt idx="1">
                  <c:v>1914</c:v>
                </c:pt>
                <c:pt idx="2">
                  <c:v>1914</c:v>
                </c:pt>
                <c:pt idx="3">
                  <c:v>1914</c:v>
                </c:pt>
                <c:pt idx="4">
                  <c:v>1914</c:v>
                </c:pt>
                <c:pt idx="5">
                  <c:v>2534</c:v>
                </c:pt>
                <c:pt idx="6">
                  <c:v>3334</c:v>
                </c:pt>
                <c:pt idx="7">
                  <c:v>5134</c:v>
                </c:pt>
                <c:pt idx="8">
                  <c:v>6634</c:v>
                </c:pt>
                <c:pt idx="9">
                  <c:v>6634</c:v>
                </c:pt>
                <c:pt idx="10">
                  <c:v>6634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'0912-V'!$G$34</c:f>
              <c:strCache>
                <c:ptCount val="1"/>
                <c:pt idx="0">
                  <c:v>PHDp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'0912-V'!$H$34:$R$34</c:f>
              <c:numCache>
                <c:ptCount val="11"/>
                <c:pt idx="0">
                  <c:v>1914</c:v>
                </c:pt>
                <c:pt idx="1">
                  <c:v>1914</c:v>
                </c:pt>
                <c:pt idx="2">
                  <c:v>1914</c:v>
                </c:pt>
                <c:pt idx="3">
                  <c:v>1914</c:v>
                </c:pt>
                <c:pt idx="4">
                  <c:v>1914</c:v>
                </c:pt>
                <c:pt idx="5">
                  <c:v>2534</c:v>
                </c:pt>
                <c:pt idx="6">
                  <c:v>3334</c:v>
                </c:pt>
                <c:pt idx="7">
                  <c:v>5134</c:v>
                </c:pt>
                <c:pt idx="8">
                  <c:v>6634</c:v>
                </c:pt>
                <c:pt idx="9">
                  <c:v>13809</c:v>
                </c:pt>
                <c:pt idx="10">
                  <c:v>13934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'0912-V'!$G$37</c:f>
              <c:strCache>
                <c:ptCount val="1"/>
                <c:pt idx="0">
                  <c:v>PHDi2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'0912-V'!$H$37:$R$37</c:f>
              <c:numCache>
                <c:ptCount val="11"/>
                <c:pt idx="0">
                  <c:v>1306</c:v>
                </c:pt>
                <c:pt idx="1">
                  <c:v>1334</c:v>
                </c:pt>
                <c:pt idx="2">
                  <c:v>1534</c:v>
                </c:pt>
                <c:pt idx="3">
                  <c:v>1734</c:v>
                </c:pt>
                <c:pt idx="4">
                  <c:v>1894</c:v>
                </c:pt>
                <c:pt idx="5">
                  <c:v>2534</c:v>
                </c:pt>
                <c:pt idx="6">
                  <c:v>3334</c:v>
                </c:pt>
                <c:pt idx="7">
                  <c:v>5134</c:v>
                </c:pt>
                <c:pt idx="8">
                  <c:v>5134</c:v>
                </c:pt>
                <c:pt idx="9">
                  <c:v>5134</c:v>
                </c:pt>
                <c:pt idx="10">
                  <c:v>5134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'0912-V'!$G$39</c:f>
              <c:strCache>
                <c:ptCount val="1"/>
                <c:pt idx="0">
                  <c:v>メール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'0912-V'!$H$23:$R$23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</c:v>
                </c:pt>
                <c:pt idx="5">
                  <c:v>2</c:v>
                </c:pt>
                <c:pt idx="6">
                  <c:v>3</c:v>
                </c:pt>
                <c:pt idx="7">
                  <c:v>5.25</c:v>
                </c:pt>
                <c:pt idx="8">
                  <c:v>7.125</c:v>
                </c:pt>
                <c:pt idx="9">
                  <c:v>43</c:v>
                </c:pt>
                <c:pt idx="10">
                  <c:v>100</c:v>
                </c:pt>
              </c:numCache>
            </c:numRef>
          </c:cat>
          <c:val>
            <c:numRef>
              <c:f>'0912-V'!$H$39:$R$39</c:f>
              <c:numCache>
                <c:ptCount val="11"/>
                <c:pt idx="0">
                  <c:v>743</c:v>
                </c:pt>
                <c:pt idx="1">
                  <c:v>1143</c:v>
                </c:pt>
                <c:pt idx="2">
                  <c:v>1343</c:v>
                </c:pt>
                <c:pt idx="3">
                  <c:v>1543</c:v>
                </c:pt>
                <c:pt idx="4">
                  <c:v>1703</c:v>
                </c:pt>
                <c:pt idx="5">
                  <c:v>2343</c:v>
                </c:pt>
                <c:pt idx="6">
                  <c:v>3143</c:v>
                </c:pt>
                <c:pt idx="7">
                  <c:v>4943</c:v>
                </c:pt>
                <c:pt idx="8">
                  <c:v>6443.000000000001</c:v>
                </c:pt>
                <c:pt idx="9">
                  <c:v>13618</c:v>
                </c:pt>
                <c:pt idx="10">
                  <c:v>13743</c:v>
                </c:pt>
              </c:numCache>
            </c:numRef>
          </c:val>
          <c:smooth val="0"/>
        </c:ser>
        <c:marker val="1"/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7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'0912-V'!$G$6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'0912-V'!$H$6:$AD$6</c:f>
              <c:numCache>
                <c:ptCount val="23"/>
                <c:pt idx="0">
                  <c:v>820</c:v>
                </c:pt>
                <c:pt idx="1">
                  <c:v>1320</c:v>
                </c:pt>
                <c:pt idx="2">
                  <c:v>1640</c:v>
                </c:pt>
                <c:pt idx="3">
                  <c:v>2070</c:v>
                </c:pt>
                <c:pt idx="4">
                  <c:v>3820.0000000000005</c:v>
                </c:pt>
                <c:pt idx="5">
                  <c:v>4220</c:v>
                </c:pt>
                <c:pt idx="6">
                  <c:v>4920</c:v>
                </c:pt>
                <c:pt idx="7">
                  <c:v>8520</c:v>
                </c:pt>
                <c:pt idx="8">
                  <c:v>9120</c:v>
                </c:pt>
                <c:pt idx="9">
                  <c:v>10820</c:v>
                </c:pt>
                <c:pt idx="10">
                  <c:v>12620.000000000002</c:v>
                </c:pt>
                <c:pt idx="11">
                  <c:v>14320</c:v>
                </c:pt>
                <c:pt idx="12">
                  <c:v>15070</c:v>
                </c:pt>
                <c:pt idx="13">
                  <c:v>45820</c:v>
                </c:pt>
                <c:pt idx="14">
                  <c:v>50820</c:v>
                </c:pt>
                <c:pt idx="15">
                  <c:v>54320.00000000001</c:v>
                </c:pt>
                <c:pt idx="16">
                  <c:v>58820.00000000001</c:v>
                </c:pt>
                <c:pt idx="17">
                  <c:v>65820</c:v>
                </c:pt>
                <c:pt idx="18">
                  <c:v>70820</c:v>
                </c:pt>
                <c:pt idx="19">
                  <c:v>125820</c:v>
                </c:pt>
                <c:pt idx="20">
                  <c:v>127820.00000000001</c:v>
                </c:pt>
                <c:pt idx="21">
                  <c:v>150820</c:v>
                </c:pt>
                <c:pt idx="22">
                  <c:v>200820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'0912-V'!$G$7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'0912-V'!$H$7:$AD$7</c:f>
              <c:numCache>
                <c:ptCount val="23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1650</c:v>
                </c:pt>
                <c:pt idx="4">
                  <c:v>1650</c:v>
                </c:pt>
                <c:pt idx="5">
                  <c:v>1650</c:v>
                </c:pt>
                <c:pt idx="6">
                  <c:v>1650</c:v>
                </c:pt>
                <c:pt idx="7">
                  <c:v>1650</c:v>
                </c:pt>
                <c:pt idx="8">
                  <c:v>1650</c:v>
                </c:pt>
                <c:pt idx="9">
                  <c:v>1650</c:v>
                </c:pt>
                <c:pt idx="10">
                  <c:v>2550.0000000000005</c:v>
                </c:pt>
                <c:pt idx="11">
                  <c:v>3400</c:v>
                </c:pt>
                <c:pt idx="12">
                  <c:v>3775</c:v>
                </c:pt>
                <c:pt idx="13">
                  <c:v>19150</c:v>
                </c:pt>
                <c:pt idx="14">
                  <c:v>21650</c:v>
                </c:pt>
                <c:pt idx="15">
                  <c:v>23400.000000000004</c:v>
                </c:pt>
                <c:pt idx="16">
                  <c:v>25650.000000000004</c:v>
                </c:pt>
                <c:pt idx="17">
                  <c:v>29150</c:v>
                </c:pt>
                <c:pt idx="18">
                  <c:v>31650</c:v>
                </c:pt>
                <c:pt idx="19">
                  <c:v>59150</c:v>
                </c:pt>
                <c:pt idx="20">
                  <c:v>60150.00000000001</c:v>
                </c:pt>
                <c:pt idx="21">
                  <c:v>71650</c:v>
                </c:pt>
                <c:pt idx="22">
                  <c:v>96650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'0912-V'!$G$8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'0912-V'!$H$8:$AD$8</c:f>
              <c:numCache>
                <c:ptCount val="23"/>
                <c:pt idx="0">
                  <c:v>3370</c:v>
                </c:pt>
                <c:pt idx="1">
                  <c:v>3370</c:v>
                </c:pt>
                <c:pt idx="2">
                  <c:v>3370</c:v>
                </c:pt>
                <c:pt idx="3">
                  <c:v>3370</c:v>
                </c:pt>
                <c:pt idx="4">
                  <c:v>3370</c:v>
                </c:pt>
                <c:pt idx="5">
                  <c:v>3370</c:v>
                </c:pt>
                <c:pt idx="6">
                  <c:v>3370</c:v>
                </c:pt>
                <c:pt idx="7">
                  <c:v>3370</c:v>
                </c:pt>
                <c:pt idx="8">
                  <c:v>3370</c:v>
                </c:pt>
                <c:pt idx="9">
                  <c:v>3370</c:v>
                </c:pt>
                <c:pt idx="10">
                  <c:v>3370</c:v>
                </c:pt>
                <c:pt idx="11">
                  <c:v>3370</c:v>
                </c:pt>
                <c:pt idx="12">
                  <c:v>3370</c:v>
                </c:pt>
                <c:pt idx="13">
                  <c:v>3370</c:v>
                </c:pt>
                <c:pt idx="14">
                  <c:v>4370</c:v>
                </c:pt>
                <c:pt idx="15">
                  <c:v>5070</c:v>
                </c:pt>
                <c:pt idx="16">
                  <c:v>5970</c:v>
                </c:pt>
                <c:pt idx="17">
                  <c:v>7370</c:v>
                </c:pt>
                <c:pt idx="18">
                  <c:v>8370</c:v>
                </c:pt>
                <c:pt idx="19">
                  <c:v>19370</c:v>
                </c:pt>
                <c:pt idx="20">
                  <c:v>19770</c:v>
                </c:pt>
                <c:pt idx="21">
                  <c:v>24370</c:v>
                </c:pt>
                <c:pt idx="22">
                  <c:v>34370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'0912-V'!$G$9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'0912-V'!$H$9:$AD$9</c:f>
              <c:numCache>
                <c:ptCount val="23"/>
                <c:pt idx="0">
                  <c:v>5020</c:v>
                </c:pt>
                <c:pt idx="1">
                  <c:v>5020</c:v>
                </c:pt>
                <c:pt idx="2">
                  <c:v>5020</c:v>
                </c:pt>
                <c:pt idx="3">
                  <c:v>5020</c:v>
                </c:pt>
                <c:pt idx="4">
                  <c:v>5020</c:v>
                </c:pt>
                <c:pt idx="5">
                  <c:v>5020</c:v>
                </c:pt>
                <c:pt idx="6">
                  <c:v>5020</c:v>
                </c:pt>
                <c:pt idx="7">
                  <c:v>5020</c:v>
                </c:pt>
                <c:pt idx="8">
                  <c:v>5020</c:v>
                </c:pt>
                <c:pt idx="9">
                  <c:v>5020</c:v>
                </c:pt>
                <c:pt idx="10">
                  <c:v>5020</c:v>
                </c:pt>
                <c:pt idx="11">
                  <c:v>5020</c:v>
                </c:pt>
                <c:pt idx="12">
                  <c:v>5020</c:v>
                </c:pt>
                <c:pt idx="13">
                  <c:v>5020</c:v>
                </c:pt>
                <c:pt idx="14">
                  <c:v>5020</c:v>
                </c:pt>
                <c:pt idx="15">
                  <c:v>5020</c:v>
                </c:pt>
                <c:pt idx="16">
                  <c:v>5020</c:v>
                </c:pt>
                <c:pt idx="17">
                  <c:v>5020</c:v>
                </c:pt>
                <c:pt idx="18">
                  <c:v>5020</c:v>
                </c:pt>
                <c:pt idx="19">
                  <c:v>5770</c:v>
                </c:pt>
                <c:pt idx="20">
                  <c:v>6070</c:v>
                </c:pt>
                <c:pt idx="21">
                  <c:v>9520</c:v>
                </c:pt>
                <c:pt idx="22">
                  <c:v>17020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'0912-V'!$G$10</c:f>
              <c:strCache>
                <c:ptCount val="1"/>
                <c:pt idx="0">
                  <c:v>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'0912-V'!$H$10:$AD$10</c:f>
              <c:numCache>
                <c:ptCount val="23"/>
                <c:pt idx="0">
                  <c:v>9900</c:v>
                </c:pt>
                <c:pt idx="1">
                  <c:v>9900</c:v>
                </c:pt>
                <c:pt idx="2">
                  <c:v>9900</c:v>
                </c:pt>
                <c:pt idx="3">
                  <c:v>9900</c:v>
                </c:pt>
                <c:pt idx="4">
                  <c:v>9900</c:v>
                </c:pt>
                <c:pt idx="5">
                  <c:v>9900</c:v>
                </c:pt>
                <c:pt idx="6">
                  <c:v>9900</c:v>
                </c:pt>
                <c:pt idx="7">
                  <c:v>9900</c:v>
                </c:pt>
                <c:pt idx="8">
                  <c:v>9900</c:v>
                </c:pt>
                <c:pt idx="9">
                  <c:v>9900</c:v>
                </c:pt>
                <c:pt idx="10">
                  <c:v>9900</c:v>
                </c:pt>
                <c:pt idx="11">
                  <c:v>9900</c:v>
                </c:pt>
                <c:pt idx="12">
                  <c:v>9900</c:v>
                </c:pt>
                <c:pt idx="13">
                  <c:v>9900</c:v>
                </c:pt>
                <c:pt idx="14">
                  <c:v>9900</c:v>
                </c:pt>
                <c:pt idx="15">
                  <c:v>9900</c:v>
                </c:pt>
                <c:pt idx="16">
                  <c:v>9900</c:v>
                </c:pt>
                <c:pt idx="17">
                  <c:v>9900</c:v>
                </c:pt>
                <c:pt idx="18">
                  <c:v>9900</c:v>
                </c:pt>
                <c:pt idx="19">
                  <c:v>9900</c:v>
                </c:pt>
                <c:pt idx="20">
                  <c:v>9900</c:v>
                </c:pt>
                <c:pt idx="21">
                  <c:v>9900</c:v>
                </c:pt>
                <c:pt idx="22">
                  <c:v>9900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'0912-V'!$G$11</c:f>
              <c:strCache>
                <c:ptCount val="1"/>
                <c:pt idx="0">
                  <c:v>定額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'0912-V'!$H$11:$AD$11</c:f>
              <c:numCache>
                <c:ptCount val="23"/>
                <c:pt idx="0">
                  <c:v>3600</c:v>
                </c:pt>
                <c:pt idx="1">
                  <c:v>3600</c:v>
                </c:pt>
                <c:pt idx="2">
                  <c:v>3600</c:v>
                </c:pt>
                <c:pt idx="3">
                  <c:v>3600</c:v>
                </c:pt>
                <c:pt idx="4">
                  <c:v>3600</c:v>
                </c:pt>
                <c:pt idx="5">
                  <c:v>3600</c:v>
                </c:pt>
                <c:pt idx="6">
                  <c:v>3600</c:v>
                </c:pt>
                <c:pt idx="7">
                  <c:v>3600</c:v>
                </c:pt>
                <c:pt idx="8">
                  <c:v>3600</c:v>
                </c:pt>
                <c:pt idx="9">
                  <c:v>3600</c:v>
                </c:pt>
                <c:pt idx="10">
                  <c:v>3600</c:v>
                </c:pt>
                <c:pt idx="11">
                  <c:v>3600</c:v>
                </c:pt>
                <c:pt idx="12">
                  <c:v>3600</c:v>
                </c:pt>
                <c:pt idx="13">
                  <c:v>3600</c:v>
                </c:pt>
                <c:pt idx="14">
                  <c:v>3600</c:v>
                </c:pt>
                <c:pt idx="15">
                  <c:v>4020</c:v>
                </c:pt>
                <c:pt idx="16">
                  <c:v>4560</c:v>
                </c:pt>
                <c:pt idx="17">
                  <c:v>5400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'0912-V'!$G$13</c:f>
              <c:strCache>
                <c:ptCount val="1"/>
                <c:pt idx="0">
                  <c:v>定額S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'0912-V'!$H$13:$AD$13</c:f>
              <c:numCache>
                <c:ptCount val="23"/>
                <c:pt idx="0">
                  <c:v>1252</c:v>
                </c:pt>
                <c:pt idx="1">
                  <c:v>1252</c:v>
                </c:pt>
                <c:pt idx="2">
                  <c:v>1252</c:v>
                </c:pt>
                <c:pt idx="3">
                  <c:v>1252</c:v>
                </c:pt>
                <c:pt idx="4">
                  <c:v>1500</c:v>
                </c:pt>
                <c:pt idx="5">
                  <c:v>1660</c:v>
                </c:pt>
                <c:pt idx="6">
                  <c:v>1940</c:v>
                </c:pt>
                <c:pt idx="7">
                  <c:v>3380</c:v>
                </c:pt>
                <c:pt idx="8">
                  <c:v>3620.0000000000005</c:v>
                </c:pt>
                <c:pt idx="9">
                  <c:v>4300</c:v>
                </c:pt>
                <c:pt idx="10">
                  <c:v>5020.000000000001</c:v>
                </c:pt>
                <c:pt idx="11">
                  <c:v>5700</c:v>
                </c:pt>
                <c:pt idx="12">
                  <c:v>6000.000000000001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  <c:pt idx="17">
                  <c:v>6000</c:v>
                </c:pt>
                <c:pt idx="18">
                  <c:v>6000</c:v>
                </c:pt>
                <c:pt idx="19">
                  <c:v>6000</c:v>
                </c:pt>
                <c:pt idx="20">
                  <c:v>6000</c:v>
                </c:pt>
                <c:pt idx="21">
                  <c:v>6000</c:v>
                </c:pt>
                <c:pt idx="22">
                  <c:v>6000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'0912-V'!$G$17</c:f>
              <c:strCache>
                <c:ptCount val="1"/>
                <c:pt idx="0">
                  <c:v>PHDp2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'0912-V'!$H$5:$AD$5</c:f>
              <c:numCache>
                <c:ptCount val="23"/>
                <c:pt idx="0">
                  <c:v>0</c:v>
                </c:pt>
                <c:pt idx="1">
                  <c:v>0.5</c:v>
                </c:pt>
                <c:pt idx="2">
                  <c:v>0.82</c:v>
                </c:pt>
                <c:pt idx="3">
                  <c:v>1.25</c:v>
                </c:pt>
                <c:pt idx="4">
                  <c:v>3</c:v>
                </c:pt>
                <c:pt idx="5">
                  <c:v>3.4</c:v>
                </c:pt>
                <c:pt idx="6">
                  <c:v>4.1</c:v>
                </c:pt>
                <c:pt idx="7">
                  <c:v>7.7</c:v>
                </c:pt>
                <c:pt idx="8">
                  <c:v>8.3</c:v>
                </c:pt>
                <c:pt idx="9">
                  <c:v>10</c:v>
                </c:pt>
                <c:pt idx="10">
                  <c:v>11.8</c:v>
                </c:pt>
                <c:pt idx="11">
                  <c:v>13.5</c:v>
                </c:pt>
                <c:pt idx="12">
                  <c:v>14.25</c:v>
                </c:pt>
                <c:pt idx="13">
                  <c:v>45</c:v>
                </c:pt>
                <c:pt idx="14">
                  <c:v>50</c:v>
                </c:pt>
                <c:pt idx="15">
                  <c:v>53.5</c:v>
                </c:pt>
                <c:pt idx="16">
                  <c:v>58</c:v>
                </c:pt>
                <c:pt idx="17">
                  <c:v>65</c:v>
                </c:pt>
                <c:pt idx="18">
                  <c:v>70</c:v>
                </c:pt>
                <c:pt idx="19">
                  <c:v>125</c:v>
                </c:pt>
                <c:pt idx="20">
                  <c:v>127</c:v>
                </c:pt>
                <c:pt idx="21">
                  <c:v>150</c:v>
                </c:pt>
                <c:pt idx="22">
                  <c:v>200</c:v>
                </c:pt>
              </c:numCache>
            </c:numRef>
          </c:cat>
          <c:val>
            <c:numRef>
              <c:f>'0912-V'!$H$17:$AD$17</c:f>
              <c:numCache>
                <c:ptCount val="23"/>
                <c:pt idx="0">
                  <c:v>1401</c:v>
                </c:pt>
                <c:pt idx="1">
                  <c:v>1401</c:v>
                </c:pt>
                <c:pt idx="2">
                  <c:v>1590</c:v>
                </c:pt>
                <c:pt idx="3">
                  <c:v>1934</c:v>
                </c:pt>
                <c:pt idx="4">
                  <c:v>3334</c:v>
                </c:pt>
                <c:pt idx="5">
                  <c:v>3654.0000000000005</c:v>
                </c:pt>
                <c:pt idx="6">
                  <c:v>4214</c:v>
                </c:pt>
                <c:pt idx="7">
                  <c:v>6749</c:v>
                </c:pt>
                <c:pt idx="8">
                  <c:v>6869</c:v>
                </c:pt>
                <c:pt idx="9">
                  <c:v>7209</c:v>
                </c:pt>
                <c:pt idx="10">
                  <c:v>7569</c:v>
                </c:pt>
                <c:pt idx="11">
                  <c:v>7909</c:v>
                </c:pt>
                <c:pt idx="12">
                  <c:v>8059</c:v>
                </c:pt>
                <c:pt idx="13">
                  <c:v>13934</c:v>
                </c:pt>
                <c:pt idx="14">
                  <c:v>13934</c:v>
                </c:pt>
                <c:pt idx="15">
                  <c:v>13934</c:v>
                </c:pt>
                <c:pt idx="16">
                  <c:v>13934</c:v>
                </c:pt>
                <c:pt idx="17">
                  <c:v>13934</c:v>
                </c:pt>
                <c:pt idx="18">
                  <c:v>13934</c:v>
                </c:pt>
                <c:pt idx="19">
                  <c:v>13934</c:v>
                </c:pt>
                <c:pt idx="20">
                  <c:v>13934</c:v>
                </c:pt>
                <c:pt idx="21">
                  <c:v>13934</c:v>
                </c:pt>
                <c:pt idx="22">
                  <c:v>13934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'0912-V'!$G$15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'0912-V'!$H$15:$AD$15</c:f>
              <c:numCache>
                <c:ptCount val="2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1071</c:v>
                </c:pt>
                <c:pt idx="6">
                  <c:v>1291.5</c:v>
                </c:pt>
                <c:pt idx="7">
                  <c:v>2425.5</c:v>
                </c:pt>
                <c:pt idx="8">
                  <c:v>2614.5000000000005</c:v>
                </c:pt>
                <c:pt idx="9">
                  <c:v>3150.0000000000005</c:v>
                </c:pt>
                <c:pt idx="10">
                  <c:v>3717.0000000000005</c:v>
                </c:pt>
                <c:pt idx="11">
                  <c:v>4252.5</c:v>
                </c:pt>
                <c:pt idx="12">
                  <c:v>4488.75</c:v>
                </c:pt>
                <c:pt idx="13">
                  <c:v>6510</c:v>
                </c:pt>
                <c:pt idx="14">
                  <c:v>6510</c:v>
                </c:pt>
                <c:pt idx="15">
                  <c:v>6510</c:v>
                </c:pt>
                <c:pt idx="16">
                  <c:v>6510</c:v>
                </c:pt>
                <c:pt idx="17">
                  <c:v>6510</c:v>
                </c:pt>
                <c:pt idx="18">
                  <c:v>6510</c:v>
                </c:pt>
                <c:pt idx="19">
                  <c:v>6510</c:v>
                </c:pt>
                <c:pt idx="20">
                  <c:v>6510</c:v>
                </c:pt>
                <c:pt idx="21">
                  <c:v>6510</c:v>
                </c:pt>
                <c:pt idx="22">
                  <c:v>6510</c:v>
                </c:pt>
              </c:numCache>
            </c:numRef>
          </c:val>
          <c:smooth val="0"/>
        </c:ser>
        <c:marker val="1"/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="70" zoomScaleNormal="70" workbookViewId="0" topLeftCell="A7">
      <selection activeCell="D16" sqref="D16"/>
    </sheetView>
  </sheetViews>
  <sheetFormatPr defaultColWidth="9.00390625" defaultRowHeight="13.5"/>
  <cols>
    <col min="15" max="15" width="10.50390625" style="0" bestFit="1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3.5">
      <c r="A2" s="12"/>
      <c r="B2" s="12"/>
      <c r="C2" s="12"/>
      <c r="D2" s="12"/>
      <c r="E2" s="12"/>
      <c r="F2" s="12"/>
      <c r="G2" s="12"/>
    </row>
    <row r="3" spans="1:7" ht="13.5">
      <c r="A3" s="12"/>
      <c r="B3" s="12"/>
      <c r="C3" s="12"/>
      <c r="D3" s="12"/>
      <c r="E3" s="12"/>
      <c r="F3" s="12"/>
      <c r="G3" s="12"/>
    </row>
    <row r="4" spans="1:7" ht="13.5">
      <c r="A4" s="12"/>
      <c r="B4" s="12"/>
      <c r="C4" s="12"/>
      <c r="D4" s="12"/>
      <c r="E4" s="12"/>
      <c r="F4" s="12"/>
      <c r="G4" s="12"/>
    </row>
    <row r="5" spans="1:30" ht="13.5">
      <c r="A5" s="12" t="s">
        <v>117</v>
      </c>
      <c r="B5" s="12"/>
      <c r="C5" s="12"/>
      <c r="D5" s="12"/>
      <c r="E5" s="12"/>
      <c r="F5" s="12"/>
      <c r="G5" s="12"/>
      <c r="H5">
        <v>0</v>
      </c>
      <c r="I5">
        <v>0.5</v>
      </c>
      <c r="J5">
        <v>0.82</v>
      </c>
      <c r="K5">
        <v>1.25</v>
      </c>
      <c r="L5">
        <v>3</v>
      </c>
      <c r="M5">
        <v>3.4</v>
      </c>
      <c r="N5">
        <v>4.1</v>
      </c>
      <c r="O5">
        <v>7.7</v>
      </c>
      <c r="P5">
        <v>8.3</v>
      </c>
      <c r="Q5">
        <v>10</v>
      </c>
      <c r="R5">
        <v>11.8</v>
      </c>
      <c r="S5">
        <v>13.5</v>
      </c>
      <c r="T5">
        <v>14.25</v>
      </c>
      <c r="U5">
        <v>45</v>
      </c>
      <c r="V5">
        <v>50</v>
      </c>
      <c r="W5">
        <v>53.5</v>
      </c>
      <c r="X5">
        <v>58</v>
      </c>
      <c r="Y5">
        <v>65</v>
      </c>
      <c r="Z5">
        <v>70</v>
      </c>
      <c r="AA5">
        <v>125</v>
      </c>
      <c r="AB5">
        <v>127</v>
      </c>
      <c r="AC5">
        <v>150</v>
      </c>
      <c r="AD5">
        <v>200</v>
      </c>
    </row>
    <row r="6" spans="1:30" ht="13.5">
      <c r="A6" s="12" t="s">
        <v>118</v>
      </c>
      <c r="B6" s="12">
        <v>1350</v>
      </c>
      <c r="C6" s="12">
        <v>820</v>
      </c>
      <c r="D6" s="12">
        <v>0</v>
      </c>
      <c r="E6" s="12">
        <f>D6/F6/10000</f>
        <v>0</v>
      </c>
      <c r="F6" s="12">
        <v>0.1</v>
      </c>
      <c r="G6" s="12" t="s">
        <v>118</v>
      </c>
      <c r="H6" s="4">
        <f aca="true" t="shared" si="0" ref="H6:Q10">IF((H$5-$E6)*$F6*10000&gt;0,(H$5-$E6)*$F6*10000,0)+$C6</f>
        <v>820</v>
      </c>
      <c r="I6" s="4">
        <f t="shared" si="0"/>
        <v>1320</v>
      </c>
      <c r="J6" s="4">
        <f t="shared" si="0"/>
        <v>1640</v>
      </c>
      <c r="K6" s="5">
        <f t="shared" si="0"/>
        <v>2070</v>
      </c>
      <c r="L6" s="5">
        <f t="shared" si="0"/>
        <v>3820.0000000000005</v>
      </c>
      <c r="M6" s="5">
        <f t="shared" si="0"/>
        <v>4220</v>
      </c>
      <c r="N6" s="5">
        <f t="shared" si="0"/>
        <v>4920</v>
      </c>
      <c r="O6" s="5">
        <f t="shared" si="0"/>
        <v>8520</v>
      </c>
      <c r="P6" s="5">
        <f t="shared" si="0"/>
        <v>9120</v>
      </c>
      <c r="Q6" s="5">
        <f t="shared" si="0"/>
        <v>10820</v>
      </c>
      <c r="R6" s="5">
        <f aca="true" t="shared" si="1" ref="R6:AD10">IF((R$5-$E6)*$F6*10000&gt;0,(R$5-$E6)*$F6*10000,0)+$C6</f>
        <v>12620.000000000002</v>
      </c>
      <c r="S6" s="5">
        <f t="shared" si="1"/>
        <v>14320</v>
      </c>
      <c r="T6" s="5">
        <f t="shared" si="1"/>
        <v>15070</v>
      </c>
      <c r="U6" s="5">
        <f t="shared" si="1"/>
        <v>45820</v>
      </c>
      <c r="V6" s="5">
        <f t="shared" si="1"/>
        <v>50820</v>
      </c>
      <c r="W6" s="5">
        <f t="shared" si="1"/>
        <v>54320.00000000001</v>
      </c>
      <c r="X6" s="5">
        <f t="shared" si="1"/>
        <v>58820.00000000001</v>
      </c>
      <c r="Y6" s="5">
        <f t="shared" si="1"/>
        <v>65820</v>
      </c>
      <c r="Z6" s="5">
        <f t="shared" si="1"/>
        <v>70820</v>
      </c>
      <c r="AA6" s="5">
        <f t="shared" si="1"/>
        <v>125820</v>
      </c>
      <c r="AB6" s="5">
        <f t="shared" si="1"/>
        <v>127820.00000000001</v>
      </c>
      <c r="AC6" s="5">
        <f t="shared" si="1"/>
        <v>150820</v>
      </c>
      <c r="AD6" s="5">
        <f t="shared" si="1"/>
        <v>200820</v>
      </c>
    </row>
    <row r="7" spans="1:30" ht="13.5">
      <c r="A7" s="12" t="s">
        <v>119</v>
      </c>
      <c r="B7" s="12">
        <v>2170</v>
      </c>
      <c r="C7" s="12">
        <v>1650</v>
      </c>
      <c r="D7" s="12">
        <v>5000</v>
      </c>
      <c r="E7" s="12">
        <f>D7/F7/10000</f>
        <v>10</v>
      </c>
      <c r="F7" s="12">
        <v>0.05</v>
      </c>
      <c r="G7" s="12" t="s">
        <v>119</v>
      </c>
      <c r="H7" s="5">
        <f t="shared" si="0"/>
        <v>1650</v>
      </c>
      <c r="I7" s="5">
        <f t="shared" si="0"/>
        <v>1650</v>
      </c>
      <c r="J7" s="4">
        <f t="shared" si="0"/>
        <v>1650</v>
      </c>
      <c r="K7" s="4">
        <f t="shared" si="0"/>
        <v>1650</v>
      </c>
      <c r="L7" s="4">
        <f t="shared" si="0"/>
        <v>1650</v>
      </c>
      <c r="M7" s="4">
        <f t="shared" si="0"/>
        <v>1650</v>
      </c>
      <c r="N7" s="4">
        <f t="shared" si="0"/>
        <v>1650</v>
      </c>
      <c r="O7" s="4">
        <f t="shared" si="0"/>
        <v>1650</v>
      </c>
      <c r="P7" s="4">
        <f t="shared" si="0"/>
        <v>1650</v>
      </c>
      <c r="Q7" s="4">
        <f t="shared" si="0"/>
        <v>1650</v>
      </c>
      <c r="R7" s="4">
        <f t="shared" si="1"/>
        <v>2550.0000000000005</v>
      </c>
      <c r="S7" s="4">
        <f t="shared" si="1"/>
        <v>3400</v>
      </c>
      <c r="T7" s="4">
        <f t="shared" si="1"/>
        <v>3775</v>
      </c>
      <c r="U7" s="5">
        <f t="shared" si="1"/>
        <v>19150</v>
      </c>
      <c r="V7" s="5">
        <f t="shared" si="1"/>
        <v>21650</v>
      </c>
      <c r="W7" s="5">
        <f t="shared" si="1"/>
        <v>23400.000000000004</v>
      </c>
      <c r="X7" s="5">
        <f t="shared" si="1"/>
        <v>25650.000000000004</v>
      </c>
      <c r="Y7" s="5">
        <f t="shared" si="1"/>
        <v>29150</v>
      </c>
      <c r="Z7" s="5">
        <f t="shared" si="1"/>
        <v>31650</v>
      </c>
      <c r="AA7" s="5">
        <f t="shared" si="1"/>
        <v>59150</v>
      </c>
      <c r="AB7" s="5">
        <f t="shared" si="1"/>
        <v>60150.00000000001</v>
      </c>
      <c r="AC7" s="5">
        <f t="shared" si="1"/>
        <v>71650</v>
      </c>
      <c r="AD7" s="5">
        <f t="shared" si="1"/>
        <v>96650</v>
      </c>
    </row>
    <row r="8" spans="1:30" ht="13.5">
      <c r="A8" s="12" t="s">
        <v>120</v>
      </c>
      <c r="B8" s="12">
        <v>3900</v>
      </c>
      <c r="C8" s="12">
        <v>3370</v>
      </c>
      <c r="D8" s="12">
        <v>9000</v>
      </c>
      <c r="E8" s="12">
        <f>D8/F8/10000</f>
        <v>45</v>
      </c>
      <c r="F8" s="12">
        <v>0.02</v>
      </c>
      <c r="G8" s="12" t="s">
        <v>120</v>
      </c>
      <c r="H8" s="5">
        <f t="shared" si="0"/>
        <v>3370</v>
      </c>
      <c r="I8" s="5">
        <f t="shared" si="0"/>
        <v>3370</v>
      </c>
      <c r="J8" s="5">
        <f t="shared" si="0"/>
        <v>3370</v>
      </c>
      <c r="K8" s="5">
        <f t="shared" si="0"/>
        <v>3370</v>
      </c>
      <c r="L8" s="5">
        <f t="shared" si="0"/>
        <v>3370</v>
      </c>
      <c r="M8" s="5">
        <f t="shared" si="0"/>
        <v>3370</v>
      </c>
      <c r="N8" s="5">
        <f t="shared" si="0"/>
        <v>3370</v>
      </c>
      <c r="O8" s="5">
        <f t="shared" si="0"/>
        <v>3370</v>
      </c>
      <c r="P8" s="5">
        <f t="shared" si="0"/>
        <v>3370</v>
      </c>
      <c r="Q8" s="5">
        <f t="shared" si="0"/>
        <v>3370</v>
      </c>
      <c r="R8" s="5">
        <f t="shared" si="1"/>
        <v>3370</v>
      </c>
      <c r="S8" s="5">
        <f t="shared" si="1"/>
        <v>3370</v>
      </c>
      <c r="T8" s="5">
        <f t="shared" si="1"/>
        <v>3370</v>
      </c>
      <c r="U8" s="5">
        <f t="shared" si="1"/>
        <v>3370</v>
      </c>
      <c r="V8" s="5">
        <f t="shared" si="1"/>
        <v>4370</v>
      </c>
      <c r="W8" s="5">
        <f t="shared" si="1"/>
        <v>5070</v>
      </c>
      <c r="X8" s="5">
        <f t="shared" si="1"/>
        <v>5970</v>
      </c>
      <c r="Y8" s="5">
        <f t="shared" si="1"/>
        <v>7370</v>
      </c>
      <c r="Z8" s="5">
        <f t="shared" si="1"/>
        <v>8370</v>
      </c>
      <c r="AA8" s="5">
        <f t="shared" si="1"/>
        <v>19370</v>
      </c>
      <c r="AB8" s="5">
        <f t="shared" si="1"/>
        <v>19770</v>
      </c>
      <c r="AC8" s="5">
        <f t="shared" si="1"/>
        <v>24370</v>
      </c>
      <c r="AD8" s="5">
        <f t="shared" si="1"/>
        <v>34370</v>
      </c>
    </row>
    <row r="9" spans="1:30" ht="13.5">
      <c r="A9" s="12" t="s">
        <v>121</v>
      </c>
      <c r="B9" s="12">
        <v>5500</v>
      </c>
      <c r="C9" s="12">
        <v>5020</v>
      </c>
      <c r="D9" s="12">
        <v>18000</v>
      </c>
      <c r="E9" s="12">
        <f>D9/F9/10000</f>
        <v>120</v>
      </c>
      <c r="F9" s="12">
        <v>0.015</v>
      </c>
      <c r="G9" s="12" t="s">
        <v>121</v>
      </c>
      <c r="H9" s="5">
        <f t="shared" si="0"/>
        <v>5020</v>
      </c>
      <c r="I9" s="5">
        <f t="shared" si="0"/>
        <v>5020</v>
      </c>
      <c r="J9" s="5">
        <f t="shared" si="0"/>
        <v>5020</v>
      </c>
      <c r="K9" s="5">
        <f t="shared" si="0"/>
        <v>5020</v>
      </c>
      <c r="L9" s="5">
        <f t="shared" si="0"/>
        <v>5020</v>
      </c>
      <c r="M9" s="5">
        <f t="shared" si="0"/>
        <v>5020</v>
      </c>
      <c r="N9" s="5">
        <f t="shared" si="0"/>
        <v>5020</v>
      </c>
      <c r="O9" s="5">
        <f t="shared" si="0"/>
        <v>5020</v>
      </c>
      <c r="P9" s="5">
        <f t="shared" si="0"/>
        <v>5020</v>
      </c>
      <c r="Q9" s="5">
        <f t="shared" si="0"/>
        <v>5020</v>
      </c>
      <c r="R9" s="5">
        <f t="shared" si="1"/>
        <v>5020</v>
      </c>
      <c r="S9" s="5">
        <f t="shared" si="1"/>
        <v>5020</v>
      </c>
      <c r="T9" s="5">
        <f t="shared" si="1"/>
        <v>5020</v>
      </c>
      <c r="U9" s="5">
        <f t="shared" si="1"/>
        <v>5020</v>
      </c>
      <c r="V9" s="5">
        <f t="shared" si="1"/>
        <v>5020</v>
      </c>
      <c r="W9" s="5">
        <f t="shared" si="1"/>
        <v>5020</v>
      </c>
      <c r="X9" s="5">
        <f t="shared" si="1"/>
        <v>5020</v>
      </c>
      <c r="Y9" s="4">
        <f t="shared" si="1"/>
        <v>5020</v>
      </c>
      <c r="Z9" s="4">
        <f t="shared" si="1"/>
        <v>5020</v>
      </c>
      <c r="AA9" s="4">
        <f t="shared" si="1"/>
        <v>5770</v>
      </c>
      <c r="AB9" s="4">
        <f t="shared" si="1"/>
        <v>6070</v>
      </c>
      <c r="AC9" s="5">
        <f t="shared" si="1"/>
        <v>9520</v>
      </c>
      <c r="AD9" s="5">
        <f t="shared" si="1"/>
        <v>17020</v>
      </c>
    </row>
    <row r="10" spans="1:30" ht="13.5">
      <c r="A10" s="12" t="s">
        <v>122</v>
      </c>
      <c r="B10" s="12">
        <v>10420</v>
      </c>
      <c r="C10" s="12">
        <v>9900</v>
      </c>
      <c r="D10" s="12">
        <v>30000</v>
      </c>
      <c r="E10" s="12">
        <f>D10/F10/10000</f>
        <v>250</v>
      </c>
      <c r="F10" s="12">
        <v>0.012</v>
      </c>
      <c r="G10" s="12" t="s">
        <v>122</v>
      </c>
      <c r="H10" s="5">
        <f t="shared" si="0"/>
        <v>9900</v>
      </c>
      <c r="I10" s="5">
        <f t="shared" si="0"/>
        <v>9900</v>
      </c>
      <c r="J10" s="5">
        <f t="shared" si="0"/>
        <v>9900</v>
      </c>
      <c r="K10" s="5">
        <f t="shared" si="0"/>
        <v>9900</v>
      </c>
      <c r="L10" s="5">
        <f t="shared" si="0"/>
        <v>9900</v>
      </c>
      <c r="M10" s="5">
        <f t="shared" si="0"/>
        <v>9900</v>
      </c>
      <c r="N10" s="5">
        <f t="shared" si="0"/>
        <v>9900</v>
      </c>
      <c r="O10" s="5">
        <f t="shared" si="0"/>
        <v>9900</v>
      </c>
      <c r="P10" s="5">
        <f t="shared" si="0"/>
        <v>9900</v>
      </c>
      <c r="Q10" s="5">
        <f t="shared" si="0"/>
        <v>9900</v>
      </c>
      <c r="R10" s="5">
        <f t="shared" si="1"/>
        <v>9900</v>
      </c>
      <c r="S10" s="5">
        <f t="shared" si="1"/>
        <v>9900</v>
      </c>
      <c r="T10" s="5">
        <f t="shared" si="1"/>
        <v>9900</v>
      </c>
      <c r="U10" s="5">
        <f t="shared" si="1"/>
        <v>9900</v>
      </c>
      <c r="V10" s="5">
        <f t="shared" si="1"/>
        <v>9900</v>
      </c>
      <c r="W10" s="5">
        <f t="shared" si="1"/>
        <v>9900</v>
      </c>
      <c r="X10" s="5">
        <f t="shared" si="1"/>
        <v>9900</v>
      </c>
      <c r="Y10" s="5">
        <f t="shared" si="1"/>
        <v>9900</v>
      </c>
      <c r="Z10" s="5">
        <f t="shared" si="1"/>
        <v>9900</v>
      </c>
      <c r="AA10" s="5">
        <f t="shared" si="1"/>
        <v>9900</v>
      </c>
      <c r="AB10" s="5">
        <f t="shared" si="1"/>
        <v>9900</v>
      </c>
      <c r="AC10" s="5">
        <f t="shared" si="1"/>
        <v>9900</v>
      </c>
      <c r="AD10" s="5">
        <f t="shared" si="1"/>
        <v>9900</v>
      </c>
    </row>
    <row r="11" spans="1:30" ht="13.5">
      <c r="A11" s="12" t="s">
        <v>0</v>
      </c>
      <c r="B11" s="12">
        <v>4000</v>
      </c>
      <c r="C11" s="12">
        <v>3300</v>
      </c>
      <c r="D11" s="12">
        <v>300</v>
      </c>
      <c r="E11" s="12">
        <v>50</v>
      </c>
      <c r="F11" s="12">
        <v>0.012</v>
      </c>
      <c r="G11" s="12" t="s">
        <v>0</v>
      </c>
      <c r="H11" s="2">
        <f aca="true" t="shared" si="2" ref="H11:AD11">IF(H$5&lt;$E11,$C11,IF(H$5&gt;$E12,$C12,(H$5-$E11)*$F11*10000+$C11))+$D13</f>
        <v>3600</v>
      </c>
      <c r="I11" s="2">
        <f t="shared" si="2"/>
        <v>3600</v>
      </c>
      <c r="J11" s="2">
        <f t="shared" si="2"/>
        <v>3600</v>
      </c>
      <c r="K11" s="2">
        <f t="shared" si="2"/>
        <v>3600</v>
      </c>
      <c r="L11" s="2">
        <f t="shared" si="2"/>
        <v>3600</v>
      </c>
      <c r="M11" s="2">
        <f t="shared" si="2"/>
        <v>3600</v>
      </c>
      <c r="N11" s="2">
        <f t="shared" si="2"/>
        <v>3600</v>
      </c>
      <c r="O11" s="2">
        <f t="shared" si="2"/>
        <v>3600</v>
      </c>
      <c r="P11" s="2">
        <f t="shared" si="2"/>
        <v>3600</v>
      </c>
      <c r="Q11" s="2">
        <f t="shared" si="2"/>
        <v>3600</v>
      </c>
      <c r="R11" s="2">
        <f t="shared" si="2"/>
        <v>3600</v>
      </c>
      <c r="S11" s="2">
        <f t="shared" si="2"/>
        <v>3600</v>
      </c>
      <c r="T11" s="2">
        <f t="shared" si="2"/>
        <v>3600</v>
      </c>
      <c r="U11" s="2">
        <f t="shared" si="2"/>
        <v>3600</v>
      </c>
      <c r="V11" s="2">
        <f t="shared" si="2"/>
        <v>3600</v>
      </c>
      <c r="W11" s="2">
        <f t="shared" si="2"/>
        <v>4020</v>
      </c>
      <c r="X11" s="2">
        <f t="shared" si="2"/>
        <v>4560</v>
      </c>
      <c r="Y11" s="2">
        <f t="shared" si="2"/>
        <v>5400</v>
      </c>
      <c r="Z11" s="2">
        <f t="shared" si="2"/>
        <v>6000</v>
      </c>
      <c r="AA11" s="2">
        <f t="shared" si="2"/>
        <v>6000</v>
      </c>
      <c r="AB11" s="2">
        <f t="shared" si="2"/>
        <v>6000</v>
      </c>
      <c r="AC11" s="2">
        <f t="shared" si="2"/>
        <v>6000</v>
      </c>
      <c r="AD11" s="2">
        <f t="shared" si="2"/>
        <v>6000</v>
      </c>
    </row>
    <row r="12" spans="1:25" ht="13.5">
      <c r="A12" s="12"/>
      <c r="B12" s="12">
        <v>6400</v>
      </c>
      <c r="C12" s="12">
        <v>5700</v>
      </c>
      <c r="D12" s="12"/>
      <c r="E12" s="12">
        <v>70</v>
      </c>
      <c r="F12" s="1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0" ht="13.5">
      <c r="A13" s="13" t="s">
        <v>0</v>
      </c>
      <c r="B13" s="12">
        <v>4000</v>
      </c>
      <c r="C13" s="12">
        <v>952</v>
      </c>
      <c r="D13" s="12">
        <v>300</v>
      </c>
      <c r="E13" s="12">
        <f>C13/F13/10000</f>
        <v>2.38</v>
      </c>
      <c r="F13" s="12">
        <v>0.04</v>
      </c>
      <c r="G13" s="13" t="s">
        <v>99</v>
      </c>
      <c r="H13" s="2">
        <f aca="true" t="shared" si="3" ref="H13:AD13">IF(H$5&lt;$E13,$C13,IF(H$5&gt;$E14,$C14,(H$5-$E13)*$F13*10000+$C13))+$D13</f>
        <v>1252</v>
      </c>
      <c r="I13" s="4">
        <f t="shared" si="3"/>
        <v>1252</v>
      </c>
      <c r="J13" s="2">
        <f t="shared" si="3"/>
        <v>1252</v>
      </c>
      <c r="K13" s="2">
        <f t="shared" si="3"/>
        <v>1252</v>
      </c>
      <c r="L13" s="2">
        <f t="shared" si="3"/>
        <v>1500</v>
      </c>
      <c r="M13" s="2">
        <f t="shared" si="3"/>
        <v>1660</v>
      </c>
      <c r="N13" s="2">
        <f t="shared" si="3"/>
        <v>1940</v>
      </c>
      <c r="O13" s="2">
        <f t="shared" si="3"/>
        <v>3380</v>
      </c>
      <c r="P13" s="2">
        <f t="shared" si="3"/>
        <v>3620.0000000000005</v>
      </c>
      <c r="Q13" s="2">
        <f t="shared" si="3"/>
        <v>4300</v>
      </c>
      <c r="R13" s="2">
        <f t="shared" si="3"/>
        <v>5020.000000000001</v>
      </c>
      <c r="S13" s="2">
        <f t="shared" si="3"/>
        <v>5700</v>
      </c>
      <c r="T13" s="2">
        <f t="shared" si="3"/>
        <v>6000.000000000001</v>
      </c>
      <c r="U13" s="2">
        <f t="shared" si="3"/>
        <v>6000</v>
      </c>
      <c r="V13" s="2">
        <f t="shared" si="3"/>
        <v>6000</v>
      </c>
      <c r="W13" s="2">
        <f t="shared" si="3"/>
        <v>6000</v>
      </c>
      <c r="X13" s="2">
        <f t="shared" si="3"/>
        <v>6000</v>
      </c>
      <c r="Y13" s="2">
        <f t="shared" si="3"/>
        <v>6000</v>
      </c>
      <c r="Z13" s="2">
        <f t="shared" si="3"/>
        <v>6000</v>
      </c>
      <c r="AA13" s="2">
        <f t="shared" si="3"/>
        <v>6000</v>
      </c>
      <c r="AB13" s="2">
        <f t="shared" si="3"/>
        <v>6000</v>
      </c>
      <c r="AC13" s="2">
        <f t="shared" si="3"/>
        <v>6000</v>
      </c>
      <c r="AD13" s="2">
        <f t="shared" si="3"/>
        <v>6000</v>
      </c>
    </row>
    <row r="14" spans="1:25" ht="13.5">
      <c r="A14" s="12"/>
      <c r="B14" s="12">
        <v>6400</v>
      </c>
      <c r="C14" s="12">
        <v>5700</v>
      </c>
      <c r="D14" s="12"/>
      <c r="E14" s="12">
        <f>C14/F13/10000</f>
        <v>14.25</v>
      </c>
      <c r="F14" s="12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0" ht="13.5">
      <c r="A15" s="13" t="s">
        <v>129</v>
      </c>
      <c r="B15" s="12">
        <v>5200</v>
      </c>
      <c r="C15" s="12">
        <v>5200</v>
      </c>
      <c r="D15" s="12">
        <v>0</v>
      </c>
      <c r="E15" s="12">
        <f>C15/F15/10000</f>
        <v>17.333333333333336</v>
      </c>
      <c r="F15" s="12">
        <v>0.03</v>
      </c>
      <c r="G15" s="13" t="s">
        <v>129</v>
      </c>
      <c r="H15" s="2">
        <f aca="true" t="shared" si="4" ref="H15:AD15">IF(H$5&lt;$E15,$C15,IF(H$5&gt;$E16,$C16,(H$5-$E15)*$F15*10000+$C15))+$D15</f>
        <v>5200</v>
      </c>
      <c r="I15" s="4">
        <f t="shared" si="4"/>
        <v>5200</v>
      </c>
      <c r="J15" s="2">
        <f t="shared" si="4"/>
        <v>5200</v>
      </c>
      <c r="K15" s="2">
        <f t="shared" si="4"/>
        <v>5200</v>
      </c>
      <c r="L15" s="2">
        <f t="shared" si="4"/>
        <v>5200</v>
      </c>
      <c r="M15" s="2">
        <f t="shared" si="4"/>
        <v>5200</v>
      </c>
      <c r="N15" s="2">
        <f t="shared" si="4"/>
        <v>5200</v>
      </c>
      <c r="O15" s="2">
        <f t="shared" si="4"/>
        <v>5200</v>
      </c>
      <c r="P15" s="2">
        <f t="shared" si="4"/>
        <v>5200</v>
      </c>
      <c r="Q15" s="2">
        <f t="shared" si="4"/>
        <v>5200</v>
      </c>
      <c r="R15" s="2">
        <f t="shared" si="4"/>
        <v>5200</v>
      </c>
      <c r="S15" s="2">
        <f t="shared" si="4"/>
        <v>5200</v>
      </c>
      <c r="T15" s="2">
        <f t="shared" si="4"/>
        <v>5200</v>
      </c>
      <c r="U15" s="2">
        <f t="shared" si="4"/>
        <v>5200</v>
      </c>
      <c r="V15" s="2">
        <f t="shared" si="4"/>
        <v>5200</v>
      </c>
      <c r="W15" s="2">
        <f t="shared" si="4"/>
        <v>5200</v>
      </c>
      <c r="X15" s="2">
        <f t="shared" si="4"/>
        <v>5200</v>
      </c>
      <c r="Y15" s="2">
        <f t="shared" si="4"/>
        <v>5200</v>
      </c>
      <c r="Z15" s="2">
        <f t="shared" si="4"/>
        <v>5200</v>
      </c>
      <c r="AA15" s="2">
        <f t="shared" si="4"/>
        <v>5200</v>
      </c>
      <c r="AB15" s="2">
        <f t="shared" si="4"/>
        <v>5200</v>
      </c>
      <c r="AC15" s="2">
        <f t="shared" si="4"/>
        <v>5200</v>
      </c>
      <c r="AD15" s="2">
        <f t="shared" si="4"/>
        <v>5200</v>
      </c>
    </row>
    <row r="16" spans="1:25" ht="13.5">
      <c r="A16" s="12"/>
      <c r="B16" s="12">
        <v>0</v>
      </c>
      <c r="C16" s="12">
        <v>5200</v>
      </c>
      <c r="D16" s="12"/>
      <c r="E16" s="12">
        <f>C16/F15/10000</f>
        <v>17.333333333333336</v>
      </c>
      <c r="F16" s="1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0" ht="13.5">
      <c r="A17" s="13" t="s">
        <v>128</v>
      </c>
      <c r="B17" s="12">
        <v>4000</v>
      </c>
      <c r="C17" s="12">
        <v>2380</v>
      </c>
      <c r="D17" s="12">
        <v>0</v>
      </c>
      <c r="E17" s="12">
        <f>C17/F17/10000</f>
        <v>7.9333333333333345</v>
      </c>
      <c r="F17" s="12">
        <v>0.03</v>
      </c>
      <c r="G17" s="13" t="s">
        <v>128</v>
      </c>
      <c r="H17" s="2">
        <f aca="true" t="shared" si="5" ref="H17:AD17">IF(H$5&lt;$E17,$C17,IF(H$5&gt;$E18,$C18,(H$5-$E17)*$F17*10000+$C17))+$D17</f>
        <v>2380</v>
      </c>
      <c r="I17" s="4">
        <f t="shared" si="5"/>
        <v>2380</v>
      </c>
      <c r="J17" s="2">
        <f t="shared" si="5"/>
        <v>2380</v>
      </c>
      <c r="K17" s="2">
        <f t="shared" si="5"/>
        <v>2380</v>
      </c>
      <c r="L17" s="2">
        <f t="shared" si="5"/>
        <v>2380</v>
      </c>
      <c r="M17" s="2">
        <f t="shared" si="5"/>
        <v>2380</v>
      </c>
      <c r="N17" s="2">
        <f t="shared" si="5"/>
        <v>2380</v>
      </c>
      <c r="O17" s="2">
        <f t="shared" si="5"/>
        <v>2380</v>
      </c>
      <c r="P17" s="2">
        <f t="shared" si="5"/>
        <v>2490</v>
      </c>
      <c r="Q17" s="2">
        <f t="shared" si="5"/>
        <v>2999.9999999999995</v>
      </c>
      <c r="R17" s="2">
        <f t="shared" si="5"/>
        <v>3540</v>
      </c>
      <c r="S17" s="2">
        <f t="shared" si="5"/>
        <v>4049.9999999999995</v>
      </c>
      <c r="T17" s="2">
        <f t="shared" si="5"/>
        <v>4275</v>
      </c>
      <c r="U17" s="2">
        <f t="shared" si="5"/>
        <v>5700</v>
      </c>
      <c r="V17" s="2">
        <f t="shared" si="5"/>
        <v>5700</v>
      </c>
      <c r="W17" s="2">
        <f t="shared" si="5"/>
        <v>5700</v>
      </c>
      <c r="X17" s="2">
        <f t="shared" si="5"/>
        <v>5700</v>
      </c>
      <c r="Y17" s="2">
        <f t="shared" si="5"/>
        <v>5700</v>
      </c>
      <c r="Z17" s="2">
        <f t="shared" si="5"/>
        <v>5700</v>
      </c>
      <c r="AA17" s="2">
        <f t="shared" si="5"/>
        <v>5700</v>
      </c>
      <c r="AB17" s="2">
        <f t="shared" si="5"/>
        <v>5700</v>
      </c>
      <c r="AC17" s="2">
        <f t="shared" si="5"/>
        <v>5700</v>
      </c>
      <c r="AD17" s="2">
        <f t="shared" si="5"/>
        <v>5700</v>
      </c>
    </row>
    <row r="18" spans="1:25" ht="13.5">
      <c r="A18" s="12"/>
      <c r="B18" s="12">
        <v>6400</v>
      </c>
      <c r="C18" s="12">
        <v>5700</v>
      </c>
      <c r="D18" s="12"/>
      <c r="E18" s="12">
        <f>C18/F17/10000</f>
        <v>19</v>
      </c>
      <c r="F18" s="12"/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0" ht="13.5">
      <c r="A19" s="13" t="s">
        <v>123</v>
      </c>
      <c r="B19" s="12">
        <v>6510</v>
      </c>
      <c r="C19" s="12">
        <v>1000</v>
      </c>
      <c r="D19" s="12">
        <v>0</v>
      </c>
      <c r="E19" s="12">
        <f>C19/F19/10000</f>
        <v>3.1746031746031744</v>
      </c>
      <c r="F19" s="12">
        <v>0.0315</v>
      </c>
      <c r="G19" s="13" t="s">
        <v>123</v>
      </c>
      <c r="H19" s="2">
        <f aca="true" t="shared" si="6" ref="H19:AD19">IF(H$5&lt;$E19,$C19,IF(H$5&gt;$E20,$C20,(H$5-$E19)*$F19*10000+$C19))+$D19</f>
        <v>1000</v>
      </c>
      <c r="I19" s="4">
        <f t="shared" si="6"/>
        <v>1000</v>
      </c>
      <c r="J19" s="2">
        <f t="shared" si="6"/>
        <v>1000</v>
      </c>
      <c r="K19" s="2">
        <f t="shared" si="6"/>
        <v>1000</v>
      </c>
      <c r="L19" s="2">
        <f t="shared" si="6"/>
        <v>1000</v>
      </c>
      <c r="M19" s="2">
        <f t="shared" si="6"/>
        <v>1071</v>
      </c>
      <c r="N19" s="2">
        <f t="shared" si="6"/>
        <v>1291.5</v>
      </c>
      <c r="O19" s="2">
        <f t="shared" si="6"/>
        <v>2425.5</v>
      </c>
      <c r="P19" s="2">
        <f t="shared" si="6"/>
        <v>2614.5000000000005</v>
      </c>
      <c r="Q19" s="2">
        <f t="shared" si="6"/>
        <v>3150.0000000000005</v>
      </c>
      <c r="R19" s="2">
        <f t="shared" si="6"/>
        <v>3717.0000000000005</v>
      </c>
      <c r="S19" s="2">
        <f t="shared" si="6"/>
        <v>4252.5</v>
      </c>
      <c r="T19" s="2">
        <f t="shared" si="6"/>
        <v>4488.75</v>
      </c>
      <c r="U19" s="2">
        <f t="shared" si="6"/>
        <v>6510</v>
      </c>
      <c r="V19" s="2">
        <f t="shared" si="6"/>
        <v>6510</v>
      </c>
      <c r="W19" s="2">
        <f t="shared" si="6"/>
        <v>6510</v>
      </c>
      <c r="X19" s="2">
        <f t="shared" si="6"/>
        <v>6510</v>
      </c>
      <c r="Y19" s="2">
        <f t="shared" si="6"/>
        <v>6510</v>
      </c>
      <c r="Z19" s="2">
        <f t="shared" si="6"/>
        <v>6510</v>
      </c>
      <c r="AA19" s="2">
        <f t="shared" si="6"/>
        <v>6510</v>
      </c>
      <c r="AB19" s="2">
        <f t="shared" si="6"/>
        <v>6510</v>
      </c>
      <c r="AC19" s="2">
        <f t="shared" si="6"/>
        <v>6510</v>
      </c>
      <c r="AD19" s="2">
        <f t="shared" si="6"/>
        <v>6510</v>
      </c>
    </row>
    <row r="20" spans="1:25" ht="13.5">
      <c r="A20" s="12"/>
      <c r="B20" s="12">
        <v>6400</v>
      </c>
      <c r="C20" s="12">
        <v>6510</v>
      </c>
      <c r="D20" s="12"/>
      <c r="E20" s="12">
        <f>C20/F19/10000</f>
        <v>20.666666666666664</v>
      </c>
      <c r="F20" s="1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2" ht="13.5">
      <c r="A21" s="13" t="s">
        <v>103</v>
      </c>
      <c r="B21" s="12">
        <v>934</v>
      </c>
      <c r="C21" s="12">
        <v>467</v>
      </c>
      <c r="D21" s="12"/>
      <c r="E21" s="12">
        <f>C21/F21/10000</f>
        <v>0.58375</v>
      </c>
      <c r="F21" s="12">
        <v>0.08</v>
      </c>
      <c r="G21" s="13" t="s">
        <v>104</v>
      </c>
      <c r="H21" s="5">
        <f aca="true" t="shared" si="7" ref="H21:AD21">IF(H$5&lt;=$E21,$B21+$C21,IF(H$5&lt;=$E22,$B21+$C21+(H$5-$E21)*$F21*10000,IF(H$5&lt;=$E23,$B21+$C22+(H$5-$E22)*$F22*10000,$B21+$C23)))</f>
        <v>1401</v>
      </c>
      <c r="I21" s="5">
        <f t="shared" si="7"/>
        <v>1401</v>
      </c>
      <c r="J21" s="5">
        <f t="shared" si="7"/>
        <v>1590</v>
      </c>
      <c r="K21" s="5">
        <f t="shared" si="7"/>
        <v>1934</v>
      </c>
      <c r="L21" s="5">
        <f t="shared" si="7"/>
        <v>3334</v>
      </c>
      <c r="M21" s="5">
        <f t="shared" si="7"/>
        <v>3654.0000000000005</v>
      </c>
      <c r="N21" s="5">
        <f t="shared" si="7"/>
        <v>4214</v>
      </c>
      <c r="O21" s="5">
        <f t="shared" si="7"/>
        <v>6749</v>
      </c>
      <c r="P21" s="5">
        <f t="shared" si="7"/>
        <v>6869</v>
      </c>
      <c r="Q21" s="5">
        <f t="shared" si="7"/>
        <v>7209</v>
      </c>
      <c r="R21" s="5">
        <f t="shared" si="7"/>
        <v>7569</v>
      </c>
      <c r="S21" s="5">
        <f t="shared" si="7"/>
        <v>7909</v>
      </c>
      <c r="T21" s="5">
        <f t="shared" si="7"/>
        <v>8059</v>
      </c>
      <c r="U21" s="5">
        <f t="shared" si="7"/>
        <v>13934</v>
      </c>
      <c r="V21" s="5">
        <f t="shared" si="7"/>
        <v>13934</v>
      </c>
      <c r="W21" s="5">
        <f t="shared" si="7"/>
        <v>13934</v>
      </c>
      <c r="X21" s="5">
        <f t="shared" si="7"/>
        <v>13934</v>
      </c>
      <c r="Y21" s="5">
        <f t="shared" si="7"/>
        <v>13934</v>
      </c>
      <c r="Z21" s="5">
        <f t="shared" si="7"/>
        <v>13934</v>
      </c>
      <c r="AA21" s="5">
        <f t="shared" si="7"/>
        <v>13934</v>
      </c>
      <c r="AB21" s="5">
        <f t="shared" si="7"/>
        <v>13934</v>
      </c>
      <c r="AC21" s="5">
        <f t="shared" si="7"/>
        <v>13934</v>
      </c>
      <c r="AD21" s="5">
        <f t="shared" si="7"/>
        <v>13934</v>
      </c>
      <c r="AE21" s="2"/>
      <c r="AF21" s="2"/>
    </row>
    <row r="22" spans="1:18" ht="13.5">
      <c r="A22" s="12"/>
      <c r="B22" s="12"/>
      <c r="C22" s="12">
        <v>5700</v>
      </c>
      <c r="D22" s="12"/>
      <c r="E22" s="12">
        <f>C22/F21/10000</f>
        <v>7.125</v>
      </c>
      <c r="F22" s="12">
        <v>0.02</v>
      </c>
      <c r="G22" s="12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</row>
    <row r="23" spans="2:34" ht="13.5">
      <c r="B23" s="12"/>
      <c r="C23" s="12">
        <v>13000</v>
      </c>
      <c r="E23" s="12">
        <f>(C23-C22)/F22/10000+E22</f>
        <v>43.625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"/>
      <c r="AE23" s="5"/>
      <c r="AF23" s="5"/>
      <c r="AG23" s="2"/>
      <c r="AH23" s="2"/>
    </row>
    <row r="24" spans="1:16" ht="13.5">
      <c r="A24" s="12"/>
      <c r="B24" s="12"/>
      <c r="C24" s="12"/>
      <c r="D24" s="12"/>
      <c r="E24" s="12"/>
      <c r="F24" s="12"/>
      <c r="G24" s="1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12"/>
      <c r="B25" s="12"/>
      <c r="C25" s="12"/>
      <c r="D25" s="12"/>
      <c r="E25" s="12"/>
      <c r="F25" s="12"/>
      <c r="G25" s="1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12"/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</row>
    <row r="27" spans="8:18" s="6" customFormat="1" ht="13.5">
      <c r="H27" s="6">
        <v>0</v>
      </c>
      <c r="I27" s="6">
        <v>0.5</v>
      </c>
      <c r="J27" s="6">
        <v>0.75</v>
      </c>
      <c r="K27" s="6">
        <v>1</v>
      </c>
      <c r="L27" s="6">
        <v>1.2</v>
      </c>
      <c r="M27" s="6">
        <v>2</v>
      </c>
      <c r="N27" s="6">
        <v>3</v>
      </c>
      <c r="O27" s="6">
        <v>5.25</v>
      </c>
      <c r="P27" s="6">
        <v>7.125</v>
      </c>
      <c r="Q27" s="6">
        <v>43</v>
      </c>
      <c r="R27" s="6">
        <v>100</v>
      </c>
    </row>
    <row r="28" spans="1:34" s="6" customFormat="1" ht="13.5">
      <c r="A28" s="6" t="s">
        <v>105</v>
      </c>
      <c r="B28" s="14">
        <v>934</v>
      </c>
      <c r="C28" s="14"/>
      <c r="D28" s="6">
        <v>1000</v>
      </c>
      <c r="E28" s="12">
        <f>D28/F28/10000</f>
        <v>0.5</v>
      </c>
      <c r="F28" s="14">
        <v>0.2</v>
      </c>
      <c r="G28" s="15" t="s">
        <v>106</v>
      </c>
      <c r="H28" s="4">
        <f aca="true" t="shared" si="8" ref="H28:R32">IF((H$27-$E28)*$F28*10000&gt;0,(H$27-$E28)*$F28*10000,0)+$B28+$C28</f>
        <v>934</v>
      </c>
      <c r="I28" s="4">
        <f t="shared" si="8"/>
        <v>934</v>
      </c>
      <c r="J28" s="4">
        <f t="shared" si="8"/>
        <v>1434</v>
      </c>
      <c r="K28" s="5">
        <f t="shared" si="8"/>
        <v>1934</v>
      </c>
      <c r="L28" s="5">
        <f t="shared" si="8"/>
        <v>2334</v>
      </c>
      <c r="M28" s="5">
        <f t="shared" si="8"/>
        <v>3934.0000000000005</v>
      </c>
      <c r="N28" s="5">
        <f t="shared" si="8"/>
        <v>5934</v>
      </c>
      <c r="O28" s="5">
        <f t="shared" si="8"/>
        <v>10434</v>
      </c>
      <c r="P28" s="5">
        <f t="shared" si="8"/>
        <v>14184.000000000002</v>
      </c>
      <c r="Q28" s="5">
        <f t="shared" si="8"/>
        <v>85934</v>
      </c>
      <c r="R28" s="5">
        <f t="shared" si="8"/>
        <v>199934.00000000003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6" customFormat="1" ht="13.5">
      <c r="A29" s="6" t="s">
        <v>107</v>
      </c>
      <c r="B29" s="14">
        <v>1500</v>
      </c>
      <c r="C29" s="14"/>
      <c r="D29" s="6">
        <v>2000</v>
      </c>
      <c r="E29" s="12">
        <f>D29/F29/10000</f>
        <v>1</v>
      </c>
      <c r="F29" s="14">
        <v>0.2</v>
      </c>
      <c r="G29" s="15" t="s">
        <v>107</v>
      </c>
      <c r="H29" s="5">
        <f t="shared" si="8"/>
        <v>1500</v>
      </c>
      <c r="I29" s="5">
        <f t="shared" si="8"/>
        <v>1500</v>
      </c>
      <c r="J29" s="4">
        <f t="shared" si="8"/>
        <v>1500</v>
      </c>
      <c r="K29" s="4">
        <f t="shared" si="8"/>
        <v>1500</v>
      </c>
      <c r="L29" s="4">
        <f t="shared" si="8"/>
        <v>1900</v>
      </c>
      <c r="M29" s="5">
        <f t="shared" si="8"/>
        <v>3500</v>
      </c>
      <c r="N29" s="5">
        <f t="shared" si="8"/>
        <v>5500</v>
      </c>
      <c r="O29" s="5">
        <f t="shared" si="8"/>
        <v>10000</v>
      </c>
      <c r="P29" s="5">
        <f t="shared" si="8"/>
        <v>13750</v>
      </c>
      <c r="Q29" s="5">
        <f t="shared" si="8"/>
        <v>85500</v>
      </c>
      <c r="R29" s="5">
        <f t="shared" si="8"/>
        <v>199500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6" customFormat="1" ht="13.5">
      <c r="A30" s="6" t="s">
        <v>108</v>
      </c>
      <c r="B30" s="14">
        <v>2500</v>
      </c>
      <c r="C30" s="14"/>
      <c r="D30" s="6">
        <v>4000</v>
      </c>
      <c r="E30" s="12">
        <f>D30/F30/10000</f>
        <v>2</v>
      </c>
      <c r="F30" s="14">
        <v>0.2</v>
      </c>
      <c r="G30" s="15" t="s">
        <v>108</v>
      </c>
      <c r="H30" s="5">
        <f t="shared" si="8"/>
        <v>2500</v>
      </c>
      <c r="I30" s="5">
        <f t="shared" si="8"/>
        <v>2500</v>
      </c>
      <c r="J30" s="5">
        <f t="shared" si="8"/>
        <v>2500</v>
      </c>
      <c r="K30" s="5">
        <f t="shared" si="8"/>
        <v>2500</v>
      </c>
      <c r="L30" s="5">
        <f t="shared" si="8"/>
        <v>2500</v>
      </c>
      <c r="M30" s="5">
        <f t="shared" si="8"/>
        <v>2500</v>
      </c>
      <c r="N30" s="5">
        <f t="shared" si="8"/>
        <v>4500</v>
      </c>
      <c r="O30" s="5">
        <f t="shared" si="8"/>
        <v>9000</v>
      </c>
      <c r="P30" s="5">
        <f t="shared" si="8"/>
        <v>12750.000000000002</v>
      </c>
      <c r="Q30" s="5">
        <f t="shared" si="8"/>
        <v>84500.00000000001</v>
      </c>
      <c r="R30" s="5">
        <f t="shared" si="8"/>
        <v>198500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6" customFormat="1" ht="13.5">
      <c r="A31" s="6" t="s">
        <v>109</v>
      </c>
      <c r="B31" s="14">
        <v>4000</v>
      </c>
      <c r="C31" s="14"/>
      <c r="D31" s="6">
        <v>6000</v>
      </c>
      <c r="E31" s="12">
        <f>D31/F31/10000</f>
        <v>3</v>
      </c>
      <c r="F31" s="14">
        <v>0.2</v>
      </c>
      <c r="G31" s="15" t="s">
        <v>109</v>
      </c>
      <c r="H31" s="5">
        <f t="shared" si="8"/>
        <v>4000</v>
      </c>
      <c r="I31" s="5">
        <f t="shared" si="8"/>
        <v>4000</v>
      </c>
      <c r="J31" s="5">
        <f t="shared" si="8"/>
        <v>4000</v>
      </c>
      <c r="K31" s="5">
        <f t="shared" si="8"/>
        <v>4000</v>
      </c>
      <c r="L31" s="5">
        <f t="shared" si="8"/>
        <v>4000</v>
      </c>
      <c r="M31" s="5">
        <f t="shared" si="8"/>
        <v>4000</v>
      </c>
      <c r="N31" s="5">
        <f t="shared" si="8"/>
        <v>4000</v>
      </c>
      <c r="O31" s="5">
        <f t="shared" si="8"/>
        <v>8500</v>
      </c>
      <c r="P31" s="5">
        <f t="shared" si="8"/>
        <v>12250</v>
      </c>
      <c r="Q31" s="5">
        <f t="shared" si="8"/>
        <v>84000</v>
      </c>
      <c r="R31" s="5">
        <f t="shared" si="8"/>
        <v>198000.00000000003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s="6" customFormat="1" ht="13.5">
      <c r="A32" s="6" t="s">
        <v>110</v>
      </c>
      <c r="B32" s="14">
        <v>6500</v>
      </c>
      <c r="C32" s="14"/>
      <c r="D32" s="6">
        <v>11000</v>
      </c>
      <c r="E32" s="12">
        <f>D32/F32/10000</f>
        <v>5.5</v>
      </c>
      <c r="F32" s="14">
        <v>0.2</v>
      </c>
      <c r="G32" s="15" t="s">
        <v>111</v>
      </c>
      <c r="H32" s="5">
        <f t="shared" si="8"/>
        <v>6500</v>
      </c>
      <c r="I32" s="5">
        <f t="shared" si="8"/>
        <v>6500</v>
      </c>
      <c r="J32" s="5">
        <f t="shared" si="8"/>
        <v>6500</v>
      </c>
      <c r="K32" s="5">
        <f t="shared" si="8"/>
        <v>6500</v>
      </c>
      <c r="L32" s="5">
        <f t="shared" si="8"/>
        <v>6500</v>
      </c>
      <c r="M32" s="5">
        <f t="shared" si="8"/>
        <v>6500</v>
      </c>
      <c r="N32" s="5">
        <f t="shared" si="8"/>
        <v>6500</v>
      </c>
      <c r="O32" s="5">
        <f t="shared" si="8"/>
        <v>6500</v>
      </c>
      <c r="P32" s="5">
        <f t="shared" si="8"/>
        <v>9750</v>
      </c>
      <c r="Q32" s="5">
        <f t="shared" si="8"/>
        <v>81500</v>
      </c>
      <c r="R32" s="5">
        <f t="shared" si="8"/>
        <v>195500.00000000003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ht="13.5">
      <c r="B33" s="12"/>
      <c r="C33" s="12"/>
      <c r="E33" s="12"/>
      <c r="F33" s="12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5"/>
      <c r="AD33" s="5"/>
      <c r="AE33" s="5"/>
      <c r="AF33" s="5"/>
      <c r="AG33" s="5"/>
      <c r="AH33" s="5"/>
    </row>
    <row r="34" spans="1:32" ht="13.5">
      <c r="A34" s="13" t="s">
        <v>112</v>
      </c>
      <c r="B34" s="12">
        <v>934</v>
      </c>
      <c r="C34" s="12">
        <v>980</v>
      </c>
      <c r="D34" s="12"/>
      <c r="E34" s="12">
        <f>C34/F34/10000</f>
        <v>1.225</v>
      </c>
      <c r="F34" s="12">
        <v>0.08</v>
      </c>
      <c r="G34" s="13" t="s">
        <v>112</v>
      </c>
      <c r="H34" s="5">
        <f aca="true" t="shared" si="9" ref="H34:R34">IF(H$27&lt;=$E34,$B34+$C34,IF(H$27&gt;$E35,$B34+$C35,$B34+$C34+(H$27-$E34)*$F34*10000))</f>
        <v>1914</v>
      </c>
      <c r="I34" s="5">
        <f t="shared" si="9"/>
        <v>1914</v>
      </c>
      <c r="J34" s="5">
        <f t="shared" si="9"/>
        <v>1914</v>
      </c>
      <c r="K34" s="5">
        <f t="shared" si="9"/>
        <v>1914</v>
      </c>
      <c r="L34" s="5">
        <f t="shared" si="9"/>
        <v>1914</v>
      </c>
      <c r="M34" s="5">
        <f t="shared" si="9"/>
        <v>2534</v>
      </c>
      <c r="N34" s="5">
        <f t="shared" si="9"/>
        <v>3334</v>
      </c>
      <c r="O34" s="5">
        <f t="shared" si="9"/>
        <v>5134</v>
      </c>
      <c r="P34" s="5">
        <f t="shared" si="9"/>
        <v>5134</v>
      </c>
      <c r="Q34" s="5">
        <f t="shared" si="9"/>
        <v>5134</v>
      </c>
      <c r="R34" s="5">
        <f t="shared" si="9"/>
        <v>5134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18" ht="13.5">
      <c r="A35" s="12"/>
      <c r="B35" s="12"/>
      <c r="C35" s="12">
        <v>4200</v>
      </c>
      <c r="D35" s="12"/>
      <c r="E35" s="12">
        <f>C35/F34/10000</f>
        <v>5.25</v>
      </c>
      <c r="F35" s="12"/>
      <c r="G35" s="12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</row>
    <row r="36" spans="1:32" ht="13.5">
      <c r="A36" s="13" t="s">
        <v>113</v>
      </c>
      <c r="B36" s="12">
        <v>934</v>
      </c>
      <c r="C36" s="12">
        <v>980</v>
      </c>
      <c r="D36" s="12"/>
      <c r="E36" s="12">
        <f>C36/F36/10000</f>
        <v>1.225</v>
      </c>
      <c r="F36" s="12">
        <v>0.08</v>
      </c>
      <c r="G36" s="13" t="s">
        <v>113</v>
      </c>
      <c r="H36" s="5">
        <f aca="true" t="shared" si="10" ref="H36:R36">IF(H$27&lt;=$E36,$B36+$C36,IF(H$27&gt;$E37,$B36+$C37,$B36+$C36+(H$27-$E36)*$F36*10000))</f>
        <v>1914</v>
      </c>
      <c r="I36" s="5">
        <f t="shared" si="10"/>
        <v>1914</v>
      </c>
      <c r="J36" s="5">
        <f t="shared" si="10"/>
        <v>1914</v>
      </c>
      <c r="K36" s="5">
        <f t="shared" si="10"/>
        <v>1914</v>
      </c>
      <c r="L36" s="5">
        <f t="shared" si="10"/>
        <v>1914</v>
      </c>
      <c r="M36" s="5">
        <f t="shared" si="10"/>
        <v>2534</v>
      </c>
      <c r="N36" s="5">
        <f t="shared" si="10"/>
        <v>3334</v>
      </c>
      <c r="O36" s="5">
        <f t="shared" si="10"/>
        <v>5134</v>
      </c>
      <c r="P36" s="5">
        <f t="shared" si="10"/>
        <v>6634</v>
      </c>
      <c r="Q36" s="5">
        <f t="shared" si="10"/>
        <v>6634</v>
      </c>
      <c r="R36" s="5">
        <f t="shared" si="10"/>
        <v>6634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18" ht="13.5">
      <c r="A37" s="12"/>
      <c r="B37" s="12"/>
      <c r="C37" s="12">
        <v>5700</v>
      </c>
      <c r="D37" s="12"/>
      <c r="E37" s="12">
        <f>C37/F36/10000</f>
        <v>7.125</v>
      </c>
      <c r="F37" s="12"/>
      <c r="G37" s="12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</row>
    <row r="38" spans="1:32" ht="13.5">
      <c r="A38" s="13" t="s">
        <v>103</v>
      </c>
      <c r="B38" s="12">
        <v>934</v>
      </c>
      <c r="C38" s="12">
        <v>980</v>
      </c>
      <c r="D38" s="12"/>
      <c r="E38" s="12">
        <f>C38/F38/10000</f>
        <v>1.225</v>
      </c>
      <c r="F38" s="12">
        <v>0.08</v>
      </c>
      <c r="G38" s="13" t="s">
        <v>103</v>
      </c>
      <c r="H38" s="5">
        <f aca="true" t="shared" si="11" ref="H38:R38">IF(H$27&lt;=$E38,$B38+$C38,IF(H$27&lt;=$E39,$B38+$C38+(H$27-$E38)*$F38*10000,IF(H$27&lt;=$E40,$B38+$C39+(H$27-$E39)*$F39*10000,$B38+$C40)))</f>
        <v>1914</v>
      </c>
      <c r="I38" s="5">
        <f t="shared" si="11"/>
        <v>1914</v>
      </c>
      <c r="J38" s="5">
        <f t="shared" si="11"/>
        <v>1914</v>
      </c>
      <c r="K38" s="5">
        <f t="shared" si="11"/>
        <v>1914</v>
      </c>
      <c r="L38" s="5">
        <f t="shared" si="11"/>
        <v>1914</v>
      </c>
      <c r="M38" s="4">
        <f t="shared" si="11"/>
        <v>2534</v>
      </c>
      <c r="N38" s="4">
        <f t="shared" si="11"/>
        <v>3334</v>
      </c>
      <c r="O38" s="4">
        <f t="shared" si="11"/>
        <v>5134</v>
      </c>
      <c r="P38" s="4">
        <f t="shared" si="11"/>
        <v>6634</v>
      </c>
      <c r="Q38" s="4">
        <f t="shared" si="11"/>
        <v>13809</v>
      </c>
      <c r="R38" s="4">
        <f t="shared" si="11"/>
        <v>13934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18" ht="13.5">
      <c r="A39" s="12"/>
      <c r="B39" s="12"/>
      <c r="C39" s="12">
        <v>5700</v>
      </c>
      <c r="D39" s="12"/>
      <c r="E39" s="12">
        <f>C39/F38/10000</f>
        <v>7.125</v>
      </c>
      <c r="F39" s="12">
        <v>0.02</v>
      </c>
      <c r="G39" s="12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</row>
    <row r="40" spans="2:34" ht="13.5">
      <c r="B40" s="12"/>
      <c r="C40" s="12">
        <v>13000</v>
      </c>
      <c r="E40" s="12">
        <f>(C40-C39)/F39/10000+E39</f>
        <v>43.625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5"/>
      <c r="AE40" s="5"/>
      <c r="AF40" s="5"/>
      <c r="AG40" s="2"/>
      <c r="AH40" s="2"/>
    </row>
    <row r="41" spans="1:32" ht="13.5">
      <c r="A41" s="13" t="s">
        <v>112</v>
      </c>
      <c r="B41" s="12">
        <v>934</v>
      </c>
      <c r="C41" s="12">
        <v>372</v>
      </c>
      <c r="D41" s="12"/>
      <c r="E41" s="12">
        <f>C41/F41/10000</f>
        <v>0.465</v>
      </c>
      <c r="F41" s="12">
        <v>0.08</v>
      </c>
      <c r="G41" s="13" t="s">
        <v>114</v>
      </c>
      <c r="H41" s="4">
        <f aca="true" t="shared" si="12" ref="H41:R41">IF(H$27&lt;=$E41,$B41+$C41,IF(H$27&gt;$E42,$B41+$C42,$B41+$C41+(H$27-$E41)*$F41*10000))</f>
        <v>1306</v>
      </c>
      <c r="I41" s="4">
        <f t="shared" si="12"/>
        <v>1334</v>
      </c>
      <c r="J41" s="4">
        <f t="shared" si="12"/>
        <v>1534</v>
      </c>
      <c r="K41" s="4">
        <f t="shared" si="12"/>
        <v>1734</v>
      </c>
      <c r="L41" s="4">
        <f t="shared" si="12"/>
        <v>1894</v>
      </c>
      <c r="M41" s="5">
        <f t="shared" si="12"/>
        <v>2534</v>
      </c>
      <c r="N41" s="5">
        <f t="shared" si="12"/>
        <v>3334</v>
      </c>
      <c r="O41" s="5">
        <f t="shared" si="12"/>
        <v>5134</v>
      </c>
      <c r="P41" s="5">
        <f t="shared" si="12"/>
        <v>5134</v>
      </c>
      <c r="Q41" s="5">
        <f t="shared" si="12"/>
        <v>5134</v>
      </c>
      <c r="R41" s="5">
        <f t="shared" si="12"/>
        <v>5134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18" ht="13.5">
      <c r="A42" s="12"/>
      <c r="B42" s="12"/>
      <c r="C42" s="12">
        <v>4200</v>
      </c>
      <c r="D42" s="12"/>
      <c r="E42" s="12">
        <f>C42/F41/10000</f>
        <v>5.25</v>
      </c>
      <c r="F42" s="12"/>
      <c r="G42" s="12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</row>
    <row r="43" spans="1:32" ht="13.5">
      <c r="A43" s="13" t="s">
        <v>125</v>
      </c>
      <c r="B43" s="12">
        <v>934</v>
      </c>
      <c r="C43" s="12">
        <v>5200</v>
      </c>
      <c r="D43" s="12"/>
      <c r="E43" s="12">
        <f>C43/F43/10000</f>
        <v>10.4</v>
      </c>
      <c r="F43" s="12">
        <v>0.05</v>
      </c>
      <c r="G43" s="13" t="s">
        <v>127</v>
      </c>
      <c r="H43" s="4">
        <f aca="true" t="shared" si="13" ref="H43:R43">IF(H$27&lt;=$E43,$B43+$C43,IF(H$27&gt;$E44,$B43+$C44,$B43+$C43+(H$27-$E43)*$F43*10000))</f>
        <v>6134</v>
      </c>
      <c r="I43" s="4">
        <f t="shared" si="13"/>
        <v>6134</v>
      </c>
      <c r="J43" s="4">
        <f t="shared" si="13"/>
        <v>6134</v>
      </c>
      <c r="K43" s="4">
        <f t="shared" si="13"/>
        <v>6134</v>
      </c>
      <c r="L43" s="4">
        <f t="shared" si="13"/>
        <v>6134</v>
      </c>
      <c r="M43" s="5">
        <f t="shared" si="13"/>
        <v>6134</v>
      </c>
      <c r="N43" s="5">
        <f t="shared" si="13"/>
        <v>6134</v>
      </c>
      <c r="O43" s="5">
        <f t="shared" si="13"/>
        <v>6134</v>
      </c>
      <c r="P43" s="5">
        <f t="shared" si="13"/>
        <v>6134</v>
      </c>
      <c r="Q43" s="5">
        <f t="shared" si="13"/>
        <v>10834</v>
      </c>
      <c r="R43" s="5">
        <f t="shared" si="13"/>
        <v>10834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18" ht="13.5">
      <c r="A44" s="12"/>
      <c r="B44" s="12"/>
      <c r="C44" s="12">
        <v>9900</v>
      </c>
      <c r="D44" s="12"/>
      <c r="E44" s="12">
        <f>C44/F43/10000</f>
        <v>19.8</v>
      </c>
      <c r="F44" s="12"/>
      <c r="G44" s="12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</row>
    <row r="45" spans="1:32" ht="13.5">
      <c r="A45" s="13" t="s">
        <v>126</v>
      </c>
      <c r="B45" s="12">
        <v>934</v>
      </c>
      <c r="C45" s="12">
        <v>2000</v>
      </c>
      <c r="D45" s="12"/>
      <c r="E45" s="12">
        <f>C45/F45/10000</f>
        <v>4</v>
      </c>
      <c r="F45" s="12">
        <v>0.05</v>
      </c>
      <c r="G45" s="13" t="s">
        <v>114</v>
      </c>
      <c r="H45" s="4">
        <f aca="true" t="shared" si="14" ref="H45:R45">IF(H$27&lt;=$E45,$B45+$C45,IF(H$27&gt;$E46,$B45+$C46,$B45+$C45+(H$27-$E45)*$F45*10000))</f>
        <v>2934</v>
      </c>
      <c r="I45" s="4">
        <f t="shared" si="14"/>
        <v>2934</v>
      </c>
      <c r="J45" s="4">
        <f t="shared" si="14"/>
        <v>2934</v>
      </c>
      <c r="K45" s="4">
        <f t="shared" si="14"/>
        <v>2934</v>
      </c>
      <c r="L45" s="4">
        <f t="shared" si="14"/>
        <v>2934</v>
      </c>
      <c r="M45" s="5">
        <f t="shared" si="14"/>
        <v>2934</v>
      </c>
      <c r="N45" s="5">
        <f t="shared" si="14"/>
        <v>2934</v>
      </c>
      <c r="O45" s="5">
        <f t="shared" si="14"/>
        <v>3559</v>
      </c>
      <c r="P45" s="5">
        <f t="shared" si="14"/>
        <v>4496.5</v>
      </c>
      <c r="Q45" s="5">
        <f t="shared" si="14"/>
        <v>6634</v>
      </c>
      <c r="R45" s="5">
        <f t="shared" si="14"/>
        <v>6634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18" ht="13.5">
      <c r="A46" s="12"/>
      <c r="B46" s="12"/>
      <c r="C46" s="12">
        <v>5700</v>
      </c>
      <c r="D46" s="12"/>
      <c r="E46" s="12">
        <f>C46/F45/10000</f>
        <v>11.4</v>
      </c>
      <c r="F46" s="12"/>
      <c r="G46" s="12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</row>
    <row r="47" spans="1:32" ht="13.5">
      <c r="A47" s="13" t="s">
        <v>124</v>
      </c>
      <c r="B47" s="12">
        <v>743</v>
      </c>
      <c r="C47" s="12">
        <v>0</v>
      </c>
      <c r="D47" s="12"/>
      <c r="E47" s="12">
        <f>C47/F47/10000</f>
        <v>0</v>
      </c>
      <c r="F47" s="12">
        <v>0.08</v>
      </c>
      <c r="G47" s="13" t="s">
        <v>124</v>
      </c>
      <c r="H47" s="5">
        <f aca="true" t="shared" si="15" ref="H47:R47">IF(H$27&lt;=$E47,$B47+$C47,IF(H$27&lt;=$E48,$B47+$C47+(H$27-$E47)*$F47*10000,IF(H$27&lt;=$E49,$B47+$C48+(H$27-$E48)*$F48*10000,$B47+$C49)))</f>
        <v>743</v>
      </c>
      <c r="I47" s="5">
        <f t="shared" si="15"/>
        <v>1143</v>
      </c>
      <c r="J47" s="5">
        <f t="shared" si="15"/>
        <v>1343</v>
      </c>
      <c r="K47" s="5">
        <f t="shared" si="15"/>
        <v>1543</v>
      </c>
      <c r="L47" s="5">
        <f t="shared" si="15"/>
        <v>1703</v>
      </c>
      <c r="M47" s="5">
        <f t="shared" si="15"/>
        <v>2343</v>
      </c>
      <c r="N47" s="5">
        <f t="shared" si="15"/>
        <v>3143</v>
      </c>
      <c r="O47" s="5">
        <f t="shared" si="15"/>
        <v>4943</v>
      </c>
      <c r="P47" s="5">
        <f t="shared" si="15"/>
        <v>6443.000000000001</v>
      </c>
      <c r="Q47" s="5">
        <f t="shared" si="15"/>
        <v>13618</v>
      </c>
      <c r="R47" s="5">
        <f t="shared" si="15"/>
        <v>13743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2"/>
      <c r="AF47" s="2"/>
    </row>
    <row r="48" spans="1:18" ht="13.5">
      <c r="A48" s="12"/>
      <c r="B48" s="12"/>
      <c r="C48" s="12">
        <v>5700</v>
      </c>
      <c r="D48" s="12"/>
      <c r="E48" s="12">
        <f>C48/F47/10000</f>
        <v>7.125</v>
      </c>
      <c r="F48" s="12">
        <v>0.02</v>
      </c>
      <c r="G48" s="12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</row>
    <row r="49" spans="2:34" ht="13.5">
      <c r="B49" s="12"/>
      <c r="C49" s="12">
        <v>13000</v>
      </c>
      <c r="E49" s="12">
        <f>(C49-C48)/F48/10000+E48</f>
        <v>43.625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  <c r="AE49" s="5"/>
      <c r="AF49" s="5"/>
      <c r="AG49" s="2"/>
      <c r="AH49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="70" zoomScaleNormal="70" workbookViewId="0" topLeftCell="A9">
      <selection activeCell="A15" sqref="A15"/>
    </sheetView>
  </sheetViews>
  <sheetFormatPr defaultColWidth="9.00390625" defaultRowHeight="13.5"/>
  <cols>
    <col min="15" max="15" width="10.50390625" style="0" bestFit="1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3.5">
      <c r="A2" s="12"/>
      <c r="B2" s="12"/>
      <c r="C2" s="12"/>
      <c r="D2" s="12"/>
      <c r="E2" s="12"/>
      <c r="F2" s="12"/>
      <c r="G2" s="12"/>
    </row>
    <row r="3" spans="1:7" ht="13.5">
      <c r="A3" s="12"/>
      <c r="B3" s="12"/>
      <c r="C3" s="12"/>
      <c r="D3" s="12"/>
      <c r="E3" s="12"/>
      <c r="F3" s="12"/>
      <c r="G3" s="12"/>
    </row>
    <row r="4" spans="1:7" ht="13.5">
      <c r="A4" s="12"/>
      <c r="B4" s="12"/>
      <c r="C4" s="12"/>
      <c r="D4" s="12"/>
      <c r="E4" s="12"/>
      <c r="F4" s="12"/>
      <c r="G4" s="12"/>
    </row>
    <row r="5" spans="1:30" ht="13.5">
      <c r="A5" s="12" t="s">
        <v>102</v>
      </c>
      <c r="B5" s="12"/>
      <c r="C5" s="12"/>
      <c r="D5" s="12"/>
      <c r="E5" s="12"/>
      <c r="F5" s="12"/>
      <c r="G5" s="12"/>
      <c r="H5">
        <v>0</v>
      </c>
      <c r="I5">
        <v>0.5</v>
      </c>
      <c r="J5">
        <v>0.82</v>
      </c>
      <c r="K5">
        <v>1.25</v>
      </c>
      <c r="L5">
        <v>3</v>
      </c>
      <c r="M5">
        <v>3.4</v>
      </c>
      <c r="N5">
        <v>4.1</v>
      </c>
      <c r="O5">
        <v>7.7</v>
      </c>
      <c r="P5">
        <v>8.3</v>
      </c>
      <c r="Q5">
        <v>10</v>
      </c>
      <c r="R5">
        <v>11.8</v>
      </c>
      <c r="S5">
        <v>13.5</v>
      </c>
      <c r="T5">
        <v>14.25</v>
      </c>
      <c r="U5">
        <v>45</v>
      </c>
      <c r="V5">
        <v>50</v>
      </c>
      <c r="W5">
        <v>53.5</v>
      </c>
      <c r="X5">
        <v>58</v>
      </c>
      <c r="Y5">
        <v>65</v>
      </c>
      <c r="Z5">
        <v>70</v>
      </c>
      <c r="AA5">
        <v>125</v>
      </c>
      <c r="AB5">
        <v>127</v>
      </c>
      <c r="AC5">
        <v>150</v>
      </c>
      <c r="AD5">
        <v>200</v>
      </c>
    </row>
    <row r="6" spans="1:30" ht="13.5">
      <c r="A6" s="12" t="s">
        <v>6</v>
      </c>
      <c r="B6" s="12">
        <v>1350</v>
      </c>
      <c r="C6" s="12">
        <v>820</v>
      </c>
      <c r="D6" s="12">
        <v>0</v>
      </c>
      <c r="E6" s="12">
        <f>D6/F6/10000</f>
        <v>0</v>
      </c>
      <c r="F6" s="12">
        <v>0.1</v>
      </c>
      <c r="G6" s="12" t="s">
        <v>6</v>
      </c>
      <c r="H6" s="4">
        <f aca="true" t="shared" si="0" ref="H6:Q10">IF((H$5-$E6)*$F6*10000&gt;0,(H$5-$E6)*$F6*10000,0)+$C6</f>
        <v>820</v>
      </c>
      <c r="I6" s="4">
        <f t="shared" si="0"/>
        <v>1320</v>
      </c>
      <c r="J6" s="4">
        <f t="shared" si="0"/>
        <v>1640</v>
      </c>
      <c r="K6" s="5">
        <f t="shared" si="0"/>
        <v>2070</v>
      </c>
      <c r="L6" s="5">
        <f t="shared" si="0"/>
        <v>3820.0000000000005</v>
      </c>
      <c r="M6" s="5">
        <f t="shared" si="0"/>
        <v>4220</v>
      </c>
      <c r="N6" s="5">
        <f t="shared" si="0"/>
        <v>4920</v>
      </c>
      <c r="O6" s="5">
        <f t="shared" si="0"/>
        <v>8520</v>
      </c>
      <c r="P6" s="5">
        <f t="shared" si="0"/>
        <v>9120</v>
      </c>
      <c r="Q6" s="5">
        <f t="shared" si="0"/>
        <v>10820</v>
      </c>
      <c r="R6" s="5">
        <f aca="true" t="shared" si="1" ref="R6:AD10">IF((R$5-$E6)*$F6*10000&gt;0,(R$5-$E6)*$F6*10000,0)+$C6</f>
        <v>12620.000000000002</v>
      </c>
      <c r="S6" s="5">
        <f t="shared" si="1"/>
        <v>14320</v>
      </c>
      <c r="T6" s="5">
        <f t="shared" si="1"/>
        <v>15070</v>
      </c>
      <c r="U6" s="5">
        <f t="shared" si="1"/>
        <v>45820</v>
      </c>
      <c r="V6" s="5">
        <f t="shared" si="1"/>
        <v>50820</v>
      </c>
      <c r="W6" s="5">
        <f t="shared" si="1"/>
        <v>54320.00000000001</v>
      </c>
      <c r="X6" s="5">
        <f t="shared" si="1"/>
        <v>58820.00000000001</v>
      </c>
      <c r="Y6" s="5">
        <f t="shared" si="1"/>
        <v>65820</v>
      </c>
      <c r="Z6" s="5">
        <f t="shared" si="1"/>
        <v>70820</v>
      </c>
      <c r="AA6" s="5">
        <f t="shared" si="1"/>
        <v>125820</v>
      </c>
      <c r="AB6" s="5">
        <f t="shared" si="1"/>
        <v>127820.00000000001</v>
      </c>
      <c r="AC6" s="5">
        <f t="shared" si="1"/>
        <v>150820</v>
      </c>
      <c r="AD6" s="5">
        <f t="shared" si="1"/>
        <v>200820</v>
      </c>
    </row>
    <row r="7" spans="1:30" ht="13.5">
      <c r="A7" s="12" t="s">
        <v>1</v>
      </c>
      <c r="B7" s="12">
        <v>2170</v>
      </c>
      <c r="C7" s="12">
        <v>1650</v>
      </c>
      <c r="D7" s="12">
        <v>5000</v>
      </c>
      <c r="E7" s="12">
        <f>D7/F7/10000</f>
        <v>10</v>
      </c>
      <c r="F7" s="12">
        <v>0.05</v>
      </c>
      <c r="G7" s="12" t="s">
        <v>1</v>
      </c>
      <c r="H7" s="5">
        <f t="shared" si="0"/>
        <v>1650</v>
      </c>
      <c r="I7" s="5">
        <f t="shared" si="0"/>
        <v>1650</v>
      </c>
      <c r="J7" s="4">
        <f t="shared" si="0"/>
        <v>1650</v>
      </c>
      <c r="K7" s="4">
        <f t="shared" si="0"/>
        <v>1650</v>
      </c>
      <c r="L7" s="4">
        <f t="shared" si="0"/>
        <v>1650</v>
      </c>
      <c r="M7" s="4">
        <f t="shared" si="0"/>
        <v>1650</v>
      </c>
      <c r="N7" s="4">
        <f t="shared" si="0"/>
        <v>1650</v>
      </c>
      <c r="O7" s="4">
        <f t="shared" si="0"/>
        <v>1650</v>
      </c>
      <c r="P7" s="4">
        <f t="shared" si="0"/>
        <v>1650</v>
      </c>
      <c r="Q7" s="4">
        <f t="shared" si="0"/>
        <v>1650</v>
      </c>
      <c r="R7" s="4">
        <f t="shared" si="1"/>
        <v>2550.0000000000005</v>
      </c>
      <c r="S7" s="4">
        <f t="shared" si="1"/>
        <v>3400</v>
      </c>
      <c r="T7" s="4">
        <f t="shared" si="1"/>
        <v>3775</v>
      </c>
      <c r="U7" s="5">
        <f t="shared" si="1"/>
        <v>19150</v>
      </c>
      <c r="V7" s="5">
        <f t="shared" si="1"/>
        <v>21650</v>
      </c>
      <c r="W7" s="5">
        <f t="shared" si="1"/>
        <v>23400.000000000004</v>
      </c>
      <c r="X7" s="5">
        <f t="shared" si="1"/>
        <v>25650.000000000004</v>
      </c>
      <c r="Y7" s="5">
        <f t="shared" si="1"/>
        <v>29150</v>
      </c>
      <c r="Z7" s="5">
        <f t="shared" si="1"/>
        <v>31650</v>
      </c>
      <c r="AA7" s="5">
        <f t="shared" si="1"/>
        <v>59150</v>
      </c>
      <c r="AB7" s="5">
        <f t="shared" si="1"/>
        <v>60150.00000000001</v>
      </c>
      <c r="AC7" s="5">
        <f t="shared" si="1"/>
        <v>71650</v>
      </c>
      <c r="AD7" s="5">
        <f t="shared" si="1"/>
        <v>96650</v>
      </c>
    </row>
    <row r="8" spans="1:30" ht="13.5">
      <c r="A8" s="12" t="s">
        <v>2</v>
      </c>
      <c r="B8" s="12">
        <v>3900</v>
      </c>
      <c r="C8" s="12">
        <v>3370</v>
      </c>
      <c r="D8" s="12">
        <v>9000</v>
      </c>
      <c r="E8" s="12">
        <f>D8/F8/10000</f>
        <v>45</v>
      </c>
      <c r="F8" s="12">
        <v>0.02</v>
      </c>
      <c r="G8" s="12" t="s">
        <v>2</v>
      </c>
      <c r="H8" s="5">
        <f t="shared" si="0"/>
        <v>3370</v>
      </c>
      <c r="I8" s="5">
        <f t="shared" si="0"/>
        <v>3370</v>
      </c>
      <c r="J8" s="5">
        <f t="shared" si="0"/>
        <v>3370</v>
      </c>
      <c r="K8" s="5">
        <f t="shared" si="0"/>
        <v>3370</v>
      </c>
      <c r="L8" s="5">
        <f t="shared" si="0"/>
        <v>3370</v>
      </c>
      <c r="M8" s="5">
        <f t="shared" si="0"/>
        <v>3370</v>
      </c>
      <c r="N8" s="5">
        <f t="shared" si="0"/>
        <v>3370</v>
      </c>
      <c r="O8" s="5">
        <f t="shared" si="0"/>
        <v>3370</v>
      </c>
      <c r="P8" s="5">
        <f t="shared" si="0"/>
        <v>3370</v>
      </c>
      <c r="Q8" s="5">
        <f t="shared" si="0"/>
        <v>3370</v>
      </c>
      <c r="R8" s="5">
        <f t="shared" si="1"/>
        <v>3370</v>
      </c>
      <c r="S8" s="5">
        <f t="shared" si="1"/>
        <v>3370</v>
      </c>
      <c r="T8" s="5">
        <f t="shared" si="1"/>
        <v>3370</v>
      </c>
      <c r="U8" s="5">
        <f t="shared" si="1"/>
        <v>3370</v>
      </c>
      <c r="V8" s="5">
        <f t="shared" si="1"/>
        <v>4370</v>
      </c>
      <c r="W8" s="5">
        <f t="shared" si="1"/>
        <v>5070</v>
      </c>
      <c r="X8" s="5">
        <f t="shared" si="1"/>
        <v>5970</v>
      </c>
      <c r="Y8" s="5">
        <f t="shared" si="1"/>
        <v>7370</v>
      </c>
      <c r="Z8" s="5">
        <f t="shared" si="1"/>
        <v>8370</v>
      </c>
      <c r="AA8" s="5">
        <f t="shared" si="1"/>
        <v>19370</v>
      </c>
      <c r="AB8" s="5">
        <f t="shared" si="1"/>
        <v>19770</v>
      </c>
      <c r="AC8" s="5">
        <f t="shared" si="1"/>
        <v>24370</v>
      </c>
      <c r="AD8" s="5">
        <f t="shared" si="1"/>
        <v>34370</v>
      </c>
    </row>
    <row r="9" spans="1:30" ht="13.5">
      <c r="A9" s="12" t="s">
        <v>3</v>
      </c>
      <c r="B9" s="12">
        <v>5500</v>
      </c>
      <c r="C9" s="12">
        <v>5020</v>
      </c>
      <c r="D9" s="12">
        <v>18000</v>
      </c>
      <c r="E9" s="12">
        <f>D9/F9/10000</f>
        <v>120</v>
      </c>
      <c r="F9" s="12">
        <v>0.015</v>
      </c>
      <c r="G9" s="12" t="s">
        <v>3</v>
      </c>
      <c r="H9" s="5">
        <f t="shared" si="0"/>
        <v>5020</v>
      </c>
      <c r="I9" s="5">
        <f t="shared" si="0"/>
        <v>5020</v>
      </c>
      <c r="J9" s="5">
        <f t="shared" si="0"/>
        <v>5020</v>
      </c>
      <c r="K9" s="5">
        <f t="shared" si="0"/>
        <v>5020</v>
      </c>
      <c r="L9" s="5">
        <f t="shared" si="0"/>
        <v>5020</v>
      </c>
      <c r="M9" s="5">
        <f t="shared" si="0"/>
        <v>5020</v>
      </c>
      <c r="N9" s="5">
        <f t="shared" si="0"/>
        <v>5020</v>
      </c>
      <c r="O9" s="5">
        <f t="shared" si="0"/>
        <v>5020</v>
      </c>
      <c r="P9" s="5">
        <f t="shared" si="0"/>
        <v>5020</v>
      </c>
      <c r="Q9" s="5">
        <f t="shared" si="0"/>
        <v>5020</v>
      </c>
      <c r="R9" s="5">
        <f t="shared" si="1"/>
        <v>5020</v>
      </c>
      <c r="S9" s="5">
        <f t="shared" si="1"/>
        <v>5020</v>
      </c>
      <c r="T9" s="5">
        <f t="shared" si="1"/>
        <v>5020</v>
      </c>
      <c r="U9" s="5">
        <f t="shared" si="1"/>
        <v>5020</v>
      </c>
      <c r="V9" s="5">
        <f t="shared" si="1"/>
        <v>5020</v>
      </c>
      <c r="W9" s="5">
        <f t="shared" si="1"/>
        <v>5020</v>
      </c>
      <c r="X9" s="5">
        <f t="shared" si="1"/>
        <v>5020</v>
      </c>
      <c r="Y9" s="4">
        <f t="shared" si="1"/>
        <v>5020</v>
      </c>
      <c r="Z9" s="4">
        <f t="shared" si="1"/>
        <v>5020</v>
      </c>
      <c r="AA9" s="4">
        <f t="shared" si="1"/>
        <v>5770</v>
      </c>
      <c r="AB9" s="4">
        <f t="shared" si="1"/>
        <v>6070</v>
      </c>
      <c r="AC9" s="5">
        <f t="shared" si="1"/>
        <v>9520</v>
      </c>
      <c r="AD9" s="5">
        <f t="shared" si="1"/>
        <v>17020</v>
      </c>
    </row>
    <row r="10" spans="1:30" ht="13.5">
      <c r="A10" s="12" t="s">
        <v>4</v>
      </c>
      <c r="B10" s="12">
        <v>10420</v>
      </c>
      <c r="C10" s="12">
        <v>9900</v>
      </c>
      <c r="D10" s="12">
        <v>30000</v>
      </c>
      <c r="E10" s="12">
        <f>D10/F10/10000</f>
        <v>250</v>
      </c>
      <c r="F10" s="12">
        <v>0.012</v>
      </c>
      <c r="G10" s="12" t="s">
        <v>4</v>
      </c>
      <c r="H10" s="5">
        <f t="shared" si="0"/>
        <v>9900</v>
      </c>
      <c r="I10" s="5">
        <f t="shared" si="0"/>
        <v>9900</v>
      </c>
      <c r="J10" s="5">
        <f t="shared" si="0"/>
        <v>9900</v>
      </c>
      <c r="K10" s="5">
        <f t="shared" si="0"/>
        <v>9900</v>
      </c>
      <c r="L10" s="5">
        <f t="shared" si="0"/>
        <v>9900</v>
      </c>
      <c r="M10" s="5">
        <f t="shared" si="0"/>
        <v>9900</v>
      </c>
      <c r="N10" s="5">
        <f t="shared" si="0"/>
        <v>9900</v>
      </c>
      <c r="O10" s="5">
        <f t="shared" si="0"/>
        <v>9900</v>
      </c>
      <c r="P10" s="5">
        <f t="shared" si="0"/>
        <v>9900</v>
      </c>
      <c r="Q10" s="5">
        <f t="shared" si="0"/>
        <v>9900</v>
      </c>
      <c r="R10" s="5">
        <f t="shared" si="1"/>
        <v>9900</v>
      </c>
      <c r="S10" s="5">
        <f t="shared" si="1"/>
        <v>9900</v>
      </c>
      <c r="T10" s="5">
        <f t="shared" si="1"/>
        <v>9900</v>
      </c>
      <c r="U10" s="5">
        <f t="shared" si="1"/>
        <v>9900</v>
      </c>
      <c r="V10" s="5">
        <f t="shared" si="1"/>
        <v>9900</v>
      </c>
      <c r="W10" s="5">
        <f t="shared" si="1"/>
        <v>9900</v>
      </c>
      <c r="X10" s="5">
        <f t="shared" si="1"/>
        <v>9900</v>
      </c>
      <c r="Y10" s="5">
        <f t="shared" si="1"/>
        <v>9900</v>
      </c>
      <c r="Z10" s="5">
        <f t="shared" si="1"/>
        <v>9900</v>
      </c>
      <c r="AA10" s="5">
        <f t="shared" si="1"/>
        <v>9900</v>
      </c>
      <c r="AB10" s="5">
        <f t="shared" si="1"/>
        <v>9900</v>
      </c>
      <c r="AC10" s="5">
        <f t="shared" si="1"/>
        <v>9900</v>
      </c>
      <c r="AD10" s="5">
        <f t="shared" si="1"/>
        <v>9900</v>
      </c>
    </row>
    <row r="11" spans="1:30" ht="13.5">
      <c r="A11" s="12" t="s">
        <v>0</v>
      </c>
      <c r="B11" s="12">
        <v>4000</v>
      </c>
      <c r="C11" s="12">
        <v>3300</v>
      </c>
      <c r="D11" s="12">
        <v>300</v>
      </c>
      <c r="E11" s="12">
        <v>50</v>
      </c>
      <c r="F11" s="12">
        <v>0.012</v>
      </c>
      <c r="G11" s="12" t="s">
        <v>0</v>
      </c>
      <c r="H11" s="2">
        <f aca="true" t="shared" si="2" ref="H11:AD11">IF(H$5&lt;$E11,$C11,IF(H$5&gt;$E12,$C12,(H$5-$E11)*$F11*10000+$C11))+$D13</f>
        <v>3600</v>
      </c>
      <c r="I11" s="2">
        <f t="shared" si="2"/>
        <v>3600</v>
      </c>
      <c r="J11" s="2">
        <f t="shared" si="2"/>
        <v>3600</v>
      </c>
      <c r="K11" s="2">
        <f t="shared" si="2"/>
        <v>3600</v>
      </c>
      <c r="L11" s="2">
        <f t="shared" si="2"/>
        <v>3600</v>
      </c>
      <c r="M11" s="2">
        <f t="shared" si="2"/>
        <v>3600</v>
      </c>
      <c r="N11" s="2">
        <f t="shared" si="2"/>
        <v>3600</v>
      </c>
      <c r="O11" s="2">
        <f t="shared" si="2"/>
        <v>3600</v>
      </c>
      <c r="P11" s="2">
        <f t="shared" si="2"/>
        <v>3600</v>
      </c>
      <c r="Q11" s="2">
        <f t="shared" si="2"/>
        <v>3600</v>
      </c>
      <c r="R11" s="2">
        <f t="shared" si="2"/>
        <v>3600</v>
      </c>
      <c r="S11" s="2">
        <f t="shared" si="2"/>
        <v>3600</v>
      </c>
      <c r="T11" s="2">
        <f t="shared" si="2"/>
        <v>3600</v>
      </c>
      <c r="U11" s="2">
        <f t="shared" si="2"/>
        <v>3600</v>
      </c>
      <c r="V11" s="2">
        <f t="shared" si="2"/>
        <v>3600</v>
      </c>
      <c r="W11" s="2">
        <f t="shared" si="2"/>
        <v>4020</v>
      </c>
      <c r="X11" s="2">
        <f t="shared" si="2"/>
        <v>4560</v>
      </c>
      <c r="Y11" s="2">
        <f t="shared" si="2"/>
        <v>5400</v>
      </c>
      <c r="Z11" s="2">
        <f t="shared" si="2"/>
        <v>6000</v>
      </c>
      <c r="AA11" s="2">
        <f t="shared" si="2"/>
        <v>6000</v>
      </c>
      <c r="AB11" s="2">
        <f t="shared" si="2"/>
        <v>6000</v>
      </c>
      <c r="AC11" s="2">
        <f t="shared" si="2"/>
        <v>6000</v>
      </c>
      <c r="AD11" s="2">
        <f t="shared" si="2"/>
        <v>6000</v>
      </c>
    </row>
    <row r="12" spans="1:25" ht="13.5">
      <c r="A12" s="12"/>
      <c r="B12" s="12">
        <v>6400</v>
      </c>
      <c r="C12" s="12">
        <v>5700</v>
      </c>
      <c r="D12" s="12"/>
      <c r="E12" s="12">
        <v>70</v>
      </c>
      <c r="F12" s="1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0" ht="13.5">
      <c r="A13" s="13" t="s">
        <v>0</v>
      </c>
      <c r="B13" s="12">
        <v>4000</v>
      </c>
      <c r="C13" s="12">
        <v>952</v>
      </c>
      <c r="D13" s="12">
        <v>300</v>
      </c>
      <c r="E13" s="12">
        <f>C13/F13/10000</f>
        <v>2.38</v>
      </c>
      <c r="F13" s="12">
        <v>0.04</v>
      </c>
      <c r="G13" s="13" t="s">
        <v>99</v>
      </c>
      <c r="H13" s="2">
        <f aca="true" t="shared" si="3" ref="H13:AD15">IF(H$5&lt;$E13,$C13,IF(H$5&gt;$E14,$C14,(H$5-$E13)*$F13*10000+$C13))+$D13</f>
        <v>1252</v>
      </c>
      <c r="I13" s="4">
        <f t="shared" si="3"/>
        <v>1252</v>
      </c>
      <c r="J13" s="2">
        <f t="shared" si="3"/>
        <v>1252</v>
      </c>
      <c r="K13" s="2">
        <f t="shared" si="3"/>
        <v>1252</v>
      </c>
      <c r="L13" s="2">
        <f t="shared" si="3"/>
        <v>1500</v>
      </c>
      <c r="M13" s="2">
        <f t="shared" si="3"/>
        <v>1660</v>
      </c>
      <c r="N13" s="2">
        <f t="shared" si="3"/>
        <v>1940</v>
      </c>
      <c r="O13" s="2">
        <f t="shared" si="3"/>
        <v>3380</v>
      </c>
      <c r="P13" s="2">
        <f t="shared" si="3"/>
        <v>3620.0000000000005</v>
      </c>
      <c r="Q13" s="2">
        <f t="shared" si="3"/>
        <v>4300</v>
      </c>
      <c r="R13" s="2">
        <f t="shared" si="3"/>
        <v>5020.000000000001</v>
      </c>
      <c r="S13" s="2">
        <f t="shared" si="3"/>
        <v>5700</v>
      </c>
      <c r="T13" s="2">
        <f t="shared" si="3"/>
        <v>6000.000000000001</v>
      </c>
      <c r="U13" s="2">
        <f t="shared" si="3"/>
        <v>6000</v>
      </c>
      <c r="V13" s="2">
        <f t="shared" si="3"/>
        <v>6000</v>
      </c>
      <c r="W13" s="2">
        <f t="shared" si="3"/>
        <v>6000</v>
      </c>
      <c r="X13" s="2">
        <f t="shared" si="3"/>
        <v>6000</v>
      </c>
      <c r="Y13" s="2">
        <f t="shared" si="3"/>
        <v>6000</v>
      </c>
      <c r="Z13" s="2">
        <f t="shared" si="3"/>
        <v>6000</v>
      </c>
      <c r="AA13" s="2">
        <f t="shared" si="3"/>
        <v>6000</v>
      </c>
      <c r="AB13" s="2">
        <f t="shared" si="3"/>
        <v>6000</v>
      </c>
      <c r="AC13" s="2">
        <f t="shared" si="3"/>
        <v>6000</v>
      </c>
      <c r="AD13" s="2">
        <f t="shared" si="3"/>
        <v>6000</v>
      </c>
    </row>
    <row r="14" spans="1:25" ht="13.5">
      <c r="A14" s="12"/>
      <c r="B14" s="12">
        <v>6400</v>
      </c>
      <c r="C14" s="12">
        <v>5700</v>
      </c>
      <c r="D14" s="12"/>
      <c r="E14" s="12">
        <f>C14/F13/10000</f>
        <v>14.25</v>
      </c>
      <c r="F14" s="12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0" ht="13.5">
      <c r="A15" s="13" t="s">
        <v>116</v>
      </c>
      <c r="B15" s="12">
        <v>6510</v>
      </c>
      <c r="C15" s="12">
        <v>1000</v>
      </c>
      <c r="D15" s="12">
        <v>0</v>
      </c>
      <c r="E15" s="12">
        <f>C15/F15/10000</f>
        <v>3.1746031746031744</v>
      </c>
      <c r="F15" s="12">
        <v>0.0315</v>
      </c>
      <c r="G15" s="13" t="s">
        <v>116</v>
      </c>
      <c r="H15" s="2">
        <f t="shared" si="3"/>
        <v>1000</v>
      </c>
      <c r="I15" s="4">
        <f t="shared" si="3"/>
        <v>1000</v>
      </c>
      <c r="J15" s="2">
        <f t="shared" si="3"/>
        <v>1000</v>
      </c>
      <c r="K15" s="2">
        <f t="shared" si="3"/>
        <v>1000</v>
      </c>
      <c r="L15" s="2">
        <f t="shared" si="3"/>
        <v>1000</v>
      </c>
      <c r="M15" s="2">
        <f t="shared" si="3"/>
        <v>1071</v>
      </c>
      <c r="N15" s="2">
        <f t="shared" si="3"/>
        <v>1291.5</v>
      </c>
      <c r="O15" s="2">
        <f t="shared" si="3"/>
        <v>2425.5</v>
      </c>
      <c r="P15" s="2">
        <f t="shared" si="3"/>
        <v>2614.5000000000005</v>
      </c>
      <c r="Q15" s="2">
        <f t="shared" si="3"/>
        <v>3150.0000000000005</v>
      </c>
      <c r="R15" s="2">
        <f t="shared" si="3"/>
        <v>3717.0000000000005</v>
      </c>
      <c r="S15" s="2">
        <f t="shared" si="3"/>
        <v>4252.5</v>
      </c>
      <c r="T15" s="2">
        <f t="shared" si="3"/>
        <v>4488.75</v>
      </c>
      <c r="U15" s="2">
        <f t="shared" si="3"/>
        <v>6510</v>
      </c>
      <c r="V15" s="2">
        <f t="shared" si="3"/>
        <v>6510</v>
      </c>
      <c r="W15" s="2">
        <f t="shared" si="3"/>
        <v>6510</v>
      </c>
      <c r="X15" s="2">
        <f t="shared" si="3"/>
        <v>6510</v>
      </c>
      <c r="Y15" s="2">
        <f t="shared" si="3"/>
        <v>6510</v>
      </c>
      <c r="Z15" s="2">
        <f t="shared" si="3"/>
        <v>6510</v>
      </c>
      <c r="AA15" s="2">
        <f t="shared" si="3"/>
        <v>6510</v>
      </c>
      <c r="AB15" s="2">
        <f t="shared" si="3"/>
        <v>6510</v>
      </c>
      <c r="AC15" s="2">
        <f t="shared" si="3"/>
        <v>6510</v>
      </c>
      <c r="AD15" s="2">
        <f t="shared" si="3"/>
        <v>6510</v>
      </c>
    </row>
    <row r="16" spans="1:25" ht="13.5">
      <c r="A16" s="12"/>
      <c r="B16" s="12">
        <v>6400</v>
      </c>
      <c r="C16" s="12">
        <v>6510</v>
      </c>
      <c r="D16" s="12"/>
      <c r="E16" s="12">
        <f>C16/F15/10000</f>
        <v>20.666666666666664</v>
      </c>
      <c r="F16" s="1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2" ht="13.5">
      <c r="A17" s="13" t="s">
        <v>103</v>
      </c>
      <c r="B17" s="12">
        <v>934</v>
      </c>
      <c r="C17" s="12">
        <v>467</v>
      </c>
      <c r="D17" s="12"/>
      <c r="E17" s="12">
        <f>C17/F17/10000</f>
        <v>0.58375</v>
      </c>
      <c r="F17" s="12">
        <v>0.08</v>
      </c>
      <c r="G17" s="13" t="s">
        <v>104</v>
      </c>
      <c r="H17" s="5">
        <f aca="true" t="shared" si="4" ref="H17:AD17">IF(H$5&lt;=$E17,$B17+$C17,IF(H$5&lt;=$E18,$B17+$C17+(H$5-$E17)*$F17*10000,IF(H$5&lt;=$E19,$B17+$C18+(H$5-$E18)*$F18*10000,$B17+$C19)))</f>
        <v>1401</v>
      </c>
      <c r="I17" s="5">
        <f t="shared" si="4"/>
        <v>1401</v>
      </c>
      <c r="J17" s="5">
        <f t="shared" si="4"/>
        <v>1590</v>
      </c>
      <c r="K17" s="5">
        <f t="shared" si="4"/>
        <v>1934</v>
      </c>
      <c r="L17" s="5">
        <f t="shared" si="4"/>
        <v>3334</v>
      </c>
      <c r="M17" s="5">
        <f t="shared" si="4"/>
        <v>3654.0000000000005</v>
      </c>
      <c r="N17" s="5">
        <f t="shared" si="4"/>
        <v>4214</v>
      </c>
      <c r="O17" s="5">
        <f t="shared" si="4"/>
        <v>6749</v>
      </c>
      <c r="P17" s="5">
        <f t="shared" si="4"/>
        <v>6869</v>
      </c>
      <c r="Q17" s="5">
        <f t="shared" si="4"/>
        <v>7209</v>
      </c>
      <c r="R17" s="5">
        <f t="shared" si="4"/>
        <v>7569</v>
      </c>
      <c r="S17" s="5">
        <f t="shared" si="4"/>
        <v>7909</v>
      </c>
      <c r="T17" s="5">
        <f t="shared" si="4"/>
        <v>8059</v>
      </c>
      <c r="U17" s="5">
        <f t="shared" si="4"/>
        <v>13934</v>
      </c>
      <c r="V17" s="5">
        <f t="shared" si="4"/>
        <v>13934</v>
      </c>
      <c r="W17" s="5">
        <f t="shared" si="4"/>
        <v>13934</v>
      </c>
      <c r="X17" s="5">
        <f t="shared" si="4"/>
        <v>13934</v>
      </c>
      <c r="Y17" s="5">
        <f t="shared" si="4"/>
        <v>13934</v>
      </c>
      <c r="Z17" s="5">
        <f t="shared" si="4"/>
        <v>13934</v>
      </c>
      <c r="AA17" s="5">
        <f t="shared" si="4"/>
        <v>13934</v>
      </c>
      <c r="AB17" s="5">
        <f t="shared" si="4"/>
        <v>13934</v>
      </c>
      <c r="AC17" s="5">
        <f t="shared" si="4"/>
        <v>13934</v>
      </c>
      <c r="AD17" s="5">
        <f t="shared" si="4"/>
        <v>13934</v>
      </c>
      <c r="AE17" s="2"/>
      <c r="AF17" s="2"/>
    </row>
    <row r="18" spans="1:18" ht="13.5">
      <c r="A18" s="12"/>
      <c r="B18" s="12"/>
      <c r="C18" s="12">
        <v>5700</v>
      </c>
      <c r="D18" s="12"/>
      <c r="E18" s="12">
        <f>C18/F17/10000</f>
        <v>7.125</v>
      </c>
      <c r="F18" s="12">
        <v>0.02</v>
      </c>
      <c r="G18" s="12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</row>
    <row r="19" spans="2:34" ht="13.5">
      <c r="B19" s="12"/>
      <c r="C19" s="12">
        <v>13000</v>
      </c>
      <c r="E19" s="12">
        <f>(C19-C18)/F18/10000+E18</f>
        <v>43.625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5"/>
      <c r="AF19" s="5"/>
      <c r="AG19" s="2"/>
      <c r="AH19" s="2"/>
    </row>
    <row r="20" spans="1:16" ht="13.5">
      <c r="A20" s="12"/>
      <c r="B20" s="12"/>
      <c r="C20" s="12"/>
      <c r="D20" s="12"/>
      <c r="E20" s="12"/>
      <c r="F20" s="12"/>
      <c r="G20" s="12"/>
      <c r="H20" s="2"/>
      <c r="I20" s="2"/>
      <c r="J20" s="2"/>
      <c r="K20" s="2"/>
      <c r="L20" s="2"/>
      <c r="M20" s="2"/>
      <c r="N20" s="2"/>
      <c r="O20" s="2"/>
      <c r="P20" s="2"/>
    </row>
    <row r="21" spans="1:16" ht="13.5">
      <c r="A21" s="12"/>
      <c r="B21" s="12"/>
      <c r="C21" s="12"/>
      <c r="D21" s="12"/>
      <c r="E21" s="12"/>
      <c r="F21" s="12"/>
      <c r="G21" s="12"/>
      <c r="H21" s="2"/>
      <c r="I21" s="2"/>
      <c r="J21" s="2"/>
      <c r="K21" s="2"/>
      <c r="L21" s="2"/>
      <c r="M21" s="2"/>
      <c r="N21" s="2"/>
      <c r="O21" s="2"/>
      <c r="P21" s="2"/>
    </row>
    <row r="22" spans="1:16" ht="13.5">
      <c r="A22" s="12"/>
      <c r="B22" s="12"/>
      <c r="C22" s="12"/>
      <c r="D22" s="12"/>
      <c r="E22" s="12"/>
      <c r="F22" s="12"/>
      <c r="G22" s="12"/>
      <c r="H22" s="2"/>
      <c r="I22" s="2"/>
      <c r="J22" s="2"/>
      <c r="K22" s="2"/>
      <c r="L22" s="2"/>
      <c r="M22" s="2"/>
      <c r="N22" s="2"/>
      <c r="O22" s="2"/>
      <c r="P22" s="2"/>
    </row>
    <row r="23" spans="8:18" s="6" customFormat="1" ht="13.5">
      <c r="H23" s="6">
        <v>0</v>
      </c>
      <c r="I23" s="6">
        <v>0.5</v>
      </c>
      <c r="J23" s="6">
        <v>0.75</v>
      </c>
      <c r="K23" s="6">
        <v>1</v>
      </c>
      <c r="L23" s="6">
        <v>1.2</v>
      </c>
      <c r="M23" s="6">
        <v>2</v>
      </c>
      <c r="N23" s="6">
        <v>3</v>
      </c>
      <c r="O23" s="6">
        <v>5.25</v>
      </c>
      <c r="P23" s="6">
        <v>7.125</v>
      </c>
      <c r="Q23" s="6">
        <v>43</v>
      </c>
      <c r="R23" s="6">
        <v>100</v>
      </c>
    </row>
    <row r="24" spans="1:34" s="6" customFormat="1" ht="13.5">
      <c r="A24" s="6" t="s">
        <v>105</v>
      </c>
      <c r="B24" s="14">
        <v>934</v>
      </c>
      <c r="C24" s="14"/>
      <c r="D24" s="6">
        <v>1000</v>
      </c>
      <c r="E24" s="12">
        <f>D24/F24/10000</f>
        <v>0.5</v>
      </c>
      <c r="F24" s="14">
        <v>0.2</v>
      </c>
      <c r="G24" s="15" t="s">
        <v>106</v>
      </c>
      <c r="H24" s="4">
        <f aca="true" t="shared" si="5" ref="H24:R28">IF((H$23-$E24)*$F24*10000&gt;0,(H$23-$E24)*$F24*10000,0)+$B24+$C24</f>
        <v>934</v>
      </c>
      <c r="I24" s="4">
        <f t="shared" si="5"/>
        <v>934</v>
      </c>
      <c r="J24" s="4">
        <f t="shared" si="5"/>
        <v>1434</v>
      </c>
      <c r="K24" s="5">
        <f t="shared" si="5"/>
        <v>1934</v>
      </c>
      <c r="L24" s="5">
        <f t="shared" si="5"/>
        <v>2334</v>
      </c>
      <c r="M24" s="5">
        <f t="shared" si="5"/>
        <v>3934.0000000000005</v>
      </c>
      <c r="N24" s="5">
        <f t="shared" si="5"/>
        <v>5934</v>
      </c>
      <c r="O24" s="5">
        <f t="shared" si="5"/>
        <v>10434</v>
      </c>
      <c r="P24" s="5">
        <f t="shared" si="5"/>
        <v>14184.000000000002</v>
      </c>
      <c r="Q24" s="5">
        <f t="shared" si="5"/>
        <v>85934</v>
      </c>
      <c r="R24" s="5">
        <f t="shared" si="5"/>
        <v>199934.00000000003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6" customFormat="1" ht="13.5">
      <c r="A25" s="6" t="s">
        <v>107</v>
      </c>
      <c r="B25" s="14">
        <v>1500</v>
      </c>
      <c r="C25" s="14"/>
      <c r="D25" s="6">
        <v>2000</v>
      </c>
      <c r="E25" s="12">
        <f>D25/F25/10000</f>
        <v>1</v>
      </c>
      <c r="F25" s="14">
        <v>0.2</v>
      </c>
      <c r="G25" s="15" t="s">
        <v>107</v>
      </c>
      <c r="H25" s="5">
        <f t="shared" si="5"/>
        <v>1500</v>
      </c>
      <c r="I25" s="5">
        <f t="shared" si="5"/>
        <v>1500</v>
      </c>
      <c r="J25" s="4">
        <f t="shared" si="5"/>
        <v>1500</v>
      </c>
      <c r="K25" s="4">
        <f t="shared" si="5"/>
        <v>1500</v>
      </c>
      <c r="L25" s="4">
        <f t="shared" si="5"/>
        <v>1900</v>
      </c>
      <c r="M25" s="5">
        <f t="shared" si="5"/>
        <v>3500</v>
      </c>
      <c r="N25" s="5">
        <f t="shared" si="5"/>
        <v>5500</v>
      </c>
      <c r="O25" s="5">
        <f t="shared" si="5"/>
        <v>10000</v>
      </c>
      <c r="P25" s="5">
        <f t="shared" si="5"/>
        <v>13750</v>
      </c>
      <c r="Q25" s="5">
        <f t="shared" si="5"/>
        <v>85500</v>
      </c>
      <c r="R25" s="5">
        <f t="shared" si="5"/>
        <v>199500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6" customFormat="1" ht="13.5">
      <c r="A26" s="6" t="s">
        <v>108</v>
      </c>
      <c r="B26" s="14">
        <v>2500</v>
      </c>
      <c r="C26" s="14"/>
      <c r="D26" s="6">
        <v>4000</v>
      </c>
      <c r="E26" s="12">
        <f>D26/F26/10000</f>
        <v>2</v>
      </c>
      <c r="F26" s="14">
        <v>0.2</v>
      </c>
      <c r="G26" s="15" t="s">
        <v>108</v>
      </c>
      <c r="H26" s="5">
        <f t="shared" si="5"/>
        <v>2500</v>
      </c>
      <c r="I26" s="5">
        <f t="shared" si="5"/>
        <v>2500</v>
      </c>
      <c r="J26" s="5">
        <f t="shared" si="5"/>
        <v>2500</v>
      </c>
      <c r="K26" s="5">
        <f t="shared" si="5"/>
        <v>2500</v>
      </c>
      <c r="L26" s="5">
        <f t="shared" si="5"/>
        <v>2500</v>
      </c>
      <c r="M26" s="5">
        <f t="shared" si="5"/>
        <v>2500</v>
      </c>
      <c r="N26" s="5">
        <f t="shared" si="5"/>
        <v>4500</v>
      </c>
      <c r="O26" s="5">
        <f t="shared" si="5"/>
        <v>9000</v>
      </c>
      <c r="P26" s="5">
        <f t="shared" si="5"/>
        <v>12750.000000000002</v>
      </c>
      <c r="Q26" s="5">
        <f t="shared" si="5"/>
        <v>84500.00000000001</v>
      </c>
      <c r="R26" s="5">
        <f t="shared" si="5"/>
        <v>198500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6" customFormat="1" ht="13.5">
      <c r="A27" s="6" t="s">
        <v>109</v>
      </c>
      <c r="B27" s="14">
        <v>4000</v>
      </c>
      <c r="C27" s="14"/>
      <c r="D27" s="6">
        <v>6000</v>
      </c>
      <c r="E27" s="12">
        <f>D27/F27/10000</f>
        <v>3</v>
      </c>
      <c r="F27" s="14">
        <v>0.2</v>
      </c>
      <c r="G27" s="15" t="s">
        <v>109</v>
      </c>
      <c r="H27" s="5">
        <f t="shared" si="5"/>
        <v>4000</v>
      </c>
      <c r="I27" s="5">
        <f t="shared" si="5"/>
        <v>4000</v>
      </c>
      <c r="J27" s="5">
        <f t="shared" si="5"/>
        <v>4000</v>
      </c>
      <c r="K27" s="5">
        <f t="shared" si="5"/>
        <v>4000</v>
      </c>
      <c r="L27" s="5">
        <f t="shared" si="5"/>
        <v>4000</v>
      </c>
      <c r="M27" s="5">
        <f t="shared" si="5"/>
        <v>4000</v>
      </c>
      <c r="N27" s="5">
        <f t="shared" si="5"/>
        <v>4000</v>
      </c>
      <c r="O27" s="5">
        <f t="shared" si="5"/>
        <v>8500</v>
      </c>
      <c r="P27" s="5">
        <f t="shared" si="5"/>
        <v>12250</v>
      </c>
      <c r="Q27" s="5">
        <f t="shared" si="5"/>
        <v>84000</v>
      </c>
      <c r="R27" s="5">
        <f t="shared" si="5"/>
        <v>198000.00000000003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6" customFormat="1" ht="13.5">
      <c r="A28" s="6" t="s">
        <v>110</v>
      </c>
      <c r="B28" s="14">
        <v>6500</v>
      </c>
      <c r="C28" s="14"/>
      <c r="D28" s="6">
        <v>11000</v>
      </c>
      <c r="E28" s="12">
        <f>D28/F28/10000</f>
        <v>5.5</v>
      </c>
      <c r="F28" s="14">
        <v>0.2</v>
      </c>
      <c r="G28" s="15" t="s">
        <v>111</v>
      </c>
      <c r="H28" s="5">
        <f t="shared" si="5"/>
        <v>6500</v>
      </c>
      <c r="I28" s="5">
        <f t="shared" si="5"/>
        <v>6500</v>
      </c>
      <c r="J28" s="5">
        <f t="shared" si="5"/>
        <v>6500</v>
      </c>
      <c r="K28" s="5">
        <f t="shared" si="5"/>
        <v>6500</v>
      </c>
      <c r="L28" s="5">
        <f t="shared" si="5"/>
        <v>6500</v>
      </c>
      <c r="M28" s="5">
        <f t="shared" si="5"/>
        <v>6500</v>
      </c>
      <c r="N28" s="5">
        <f t="shared" si="5"/>
        <v>6500</v>
      </c>
      <c r="O28" s="5">
        <f t="shared" si="5"/>
        <v>6500</v>
      </c>
      <c r="P28" s="5">
        <f t="shared" si="5"/>
        <v>9750</v>
      </c>
      <c r="Q28" s="5">
        <f t="shared" si="5"/>
        <v>81500</v>
      </c>
      <c r="R28" s="5">
        <f t="shared" si="5"/>
        <v>195500.00000000003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34" ht="13.5">
      <c r="B29" s="12"/>
      <c r="C29" s="12"/>
      <c r="E29" s="12"/>
      <c r="F29" s="12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5"/>
      <c r="AD29" s="5"/>
      <c r="AE29" s="5"/>
      <c r="AF29" s="5"/>
      <c r="AG29" s="5"/>
      <c r="AH29" s="5"/>
    </row>
    <row r="30" spans="1:32" ht="13.5">
      <c r="A30" s="13" t="s">
        <v>112</v>
      </c>
      <c r="B30" s="12">
        <v>934</v>
      </c>
      <c r="C30" s="12">
        <v>980</v>
      </c>
      <c r="D30" s="12"/>
      <c r="E30" s="12">
        <f>C30/F30/10000</f>
        <v>1.225</v>
      </c>
      <c r="F30" s="12">
        <v>0.08</v>
      </c>
      <c r="G30" s="13" t="s">
        <v>112</v>
      </c>
      <c r="H30" s="5">
        <f aca="true" t="shared" si="6" ref="H30:R30">IF(H$23&lt;=$E30,$B30+$C30,IF(H$23&gt;$E31,$B30+$C31,$B30+$C30+(H$23-$E30)*$F30*10000))</f>
        <v>1914</v>
      </c>
      <c r="I30" s="5">
        <f t="shared" si="6"/>
        <v>1914</v>
      </c>
      <c r="J30" s="5">
        <f t="shared" si="6"/>
        <v>1914</v>
      </c>
      <c r="K30" s="5">
        <f t="shared" si="6"/>
        <v>1914</v>
      </c>
      <c r="L30" s="5">
        <f t="shared" si="6"/>
        <v>1914</v>
      </c>
      <c r="M30" s="5">
        <f t="shared" si="6"/>
        <v>2534</v>
      </c>
      <c r="N30" s="5">
        <f t="shared" si="6"/>
        <v>3334</v>
      </c>
      <c r="O30" s="5">
        <f t="shared" si="6"/>
        <v>5134</v>
      </c>
      <c r="P30" s="5">
        <f t="shared" si="6"/>
        <v>5134</v>
      </c>
      <c r="Q30" s="5">
        <f t="shared" si="6"/>
        <v>5134</v>
      </c>
      <c r="R30" s="5">
        <f t="shared" si="6"/>
        <v>5134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18" ht="13.5">
      <c r="A31" s="12"/>
      <c r="B31" s="12"/>
      <c r="C31" s="12">
        <v>4200</v>
      </c>
      <c r="D31" s="12"/>
      <c r="E31" s="12">
        <f>C31/F30/10000</f>
        <v>5.25</v>
      </c>
      <c r="F31" s="12"/>
      <c r="G31" s="12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</row>
    <row r="32" spans="1:32" ht="13.5">
      <c r="A32" s="13" t="s">
        <v>113</v>
      </c>
      <c r="B32" s="12">
        <v>934</v>
      </c>
      <c r="C32" s="12">
        <v>980</v>
      </c>
      <c r="D32" s="12"/>
      <c r="E32" s="12">
        <f>C32/F32/10000</f>
        <v>1.225</v>
      </c>
      <c r="F32" s="12">
        <v>0.08</v>
      </c>
      <c r="G32" s="13" t="s">
        <v>113</v>
      </c>
      <c r="H32" s="5">
        <f aca="true" t="shared" si="7" ref="H32:R32">IF(H$23&lt;=$E32,$B32+$C32,IF(H$23&gt;$E33,$B32+$C33,$B32+$C32+(H$23-$E32)*$F32*10000))</f>
        <v>1914</v>
      </c>
      <c r="I32" s="5">
        <f t="shared" si="7"/>
        <v>1914</v>
      </c>
      <c r="J32" s="5">
        <f t="shared" si="7"/>
        <v>1914</v>
      </c>
      <c r="K32" s="5">
        <f t="shared" si="7"/>
        <v>1914</v>
      </c>
      <c r="L32" s="5">
        <f t="shared" si="7"/>
        <v>1914</v>
      </c>
      <c r="M32" s="5">
        <f t="shared" si="7"/>
        <v>2534</v>
      </c>
      <c r="N32" s="5">
        <f t="shared" si="7"/>
        <v>3334</v>
      </c>
      <c r="O32" s="5">
        <f t="shared" si="7"/>
        <v>5134</v>
      </c>
      <c r="P32" s="5">
        <f t="shared" si="7"/>
        <v>6634</v>
      </c>
      <c r="Q32" s="5">
        <f t="shared" si="7"/>
        <v>6634</v>
      </c>
      <c r="R32" s="5">
        <f t="shared" si="7"/>
        <v>6634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18" ht="13.5">
      <c r="A33" s="12"/>
      <c r="B33" s="12"/>
      <c r="C33" s="12">
        <v>5700</v>
      </c>
      <c r="D33" s="12"/>
      <c r="E33" s="12">
        <f>C33/F32/10000</f>
        <v>7.125</v>
      </c>
      <c r="F33" s="12"/>
      <c r="G33" s="12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</row>
    <row r="34" spans="1:32" ht="13.5">
      <c r="A34" s="13" t="s">
        <v>103</v>
      </c>
      <c r="B34" s="12">
        <v>934</v>
      </c>
      <c r="C34" s="12">
        <v>980</v>
      </c>
      <c r="D34" s="12"/>
      <c r="E34" s="12">
        <f>C34/F34/10000</f>
        <v>1.225</v>
      </c>
      <c r="F34" s="12">
        <v>0.08</v>
      </c>
      <c r="G34" s="13" t="s">
        <v>103</v>
      </c>
      <c r="H34" s="5">
        <f aca="true" t="shared" si="8" ref="H34:R34">IF(H$23&lt;=$E34,$B34+$C34,IF(H$23&lt;=$E35,$B34+$C34+(H$23-$E34)*$F34*10000,IF(H$23&lt;=$E36,$B34+$C35+(H$23-$E35)*$F35*10000,$B34+$C36)))</f>
        <v>1914</v>
      </c>
      <c r="I34" s="5">
        <f t="shared" si="8"/>
        <v>1914</v>
      </c>
      <c r="J34" s="5">
        <f t="shared" si="8"/>
        <v>1914</v>
      </c>
      <c r="K34" s="5">
        <f t="shared" si="8"/>
        <v>1914</v>
      </c>
      <c r="L34" s="5">
        <f t="shared" si="8"/>
        <v>1914</v>
      </c>
      <c r="M34" s="4">
        <f t="shared" si="8"/>
        <v>2534</v>
      </c>
      <c r="N34" s="4">
        <f t="shared" si="8"/>
        <v>3334</v>
      </c>
      <c r="O34" s="4">
        <f t="shared" si="8"/>
        <v>5134</v>
      </c>
      <c r="P34" s="4">
        <f t="shared" si="8"/>
        <v>6634</v>
      </c>
      <c r="Q34" s="4">
        <f t="shared" si="8"/>
        <v>13809</v>
      </c>
      <c r="R34" s="4">
        <f t="shared" si="8"/>
        <v>13934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18" ht="13.5">
      <c r="A35" s="12"/>
      <c r="B35" s="12"/>
      <c r="C35" s="12">
        <v>5700</v>
      </c>
      <c r="D35" s="12"/>
      <c r="E35" s="12">
        <f>C35/F34/10000</f>
        <v>7.125</v>
      </c>
      <c r="F35" s="12">
        <v>0.02</v>
      </c>
      <c r="G35" s="12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</row>
    <row r="36" spans="2:34" ht="13.5">
      <c r="B36" s="12"/>
      <c r="C36" s="12">
        <v>13000</v>
      </c>
      <c r="E36" s="12">
        <f>(C36-C35)/F35/10000+E35</f>
        <v>43.625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5"/>
      <c r="AE36" s="5"/>
      <c r="AF36" s="5"/>
      <c r="AG36" s="2"/>
      <c r="AH36" s="2"/>
    </row>
    <row r="37" spans="1:32" ht="13.5">
      <c r="A37" s="13" t="s">
        <v>112</v>
      </c>
      <c r="B37" s="12">
        <v>934</v>
      </c>
      <c r="C37" s="12">
        <v>372</v>
      </c>
      <c r="D37" s="12"/>
      <c r="E37" s="12">
        <f>C37/F37/10000</f>
        <v>0.465</v>
      </c>
      <c r="F37" s="12">
        <v>0.08</v>
      </c>
      <c r="G37" s="13" t="s">
        <v>114</v>
      </c>
      <c r="H37" s="4">
        <f aca="true" t="shared" si="9" ref="H37:R37">IF(H$23&lt;=$E37,$B37+$C37,IF(H$23&gt;$E38,$B37+$C38,$B37+$C37+(H$23-$E37)*$F37*10000))</f>
        <v>1306</v>
      </c>
      <c r="I37" s="4">
        <f t="shared" si="9"/>
        <v>1334</v>
      </c>
      <c r="J37" s="4">
        <f t="shared" si="9"/>
        <v>1534</v>
      </c>
      <c r="K37" s="4">
        <f t="shared" si="9"/>
        <v>1734</v>
      </c>
      <c r="L37" s="4">
        <f t="shared" si="9"/>
        <v>1894</v>
      </c>
      <c r="M37" s="5">
        <f t="shared" si="9"/>
        <v>2534</v>
      </c>
      <c r="N37" s="5">
        <f t="shared" si="9"/>
        <v>3334</v>
      </c>
      <c r="O37" s="5">
        <f t="shared" si="9"/>
        <v>5134</v>
      </c>
      <c r="P37" s="5">
        <f t="shared" si="9"/>
        <v>5134</v>
      </c>
      <c r="Q37" s="5">
        <f t="shared" si="9"/>
        <v>5134</v>
      </c>
      <c r="R37" s="5">
        <f t="shared" si="9"/>
        <v>5134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18" ht="13.5">
      <c r="A38" s="12"/>
      <c r="B38" s="12"/>
      <c r="C38" s="12">
        <v>4200</v>
      </c>
      <c r="D38" s="12"/>
      <c r="E38" s="12">
        <f>C38/F37/10000</f>
        <v>5.25</v>
      </c>
      <c r="F38" s="12"/>
      <c r="G38" s="12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</row>
    <row r="39" spans="1:32" ht="13.5">
      <c r="A39" s="13" t="s">
        <v>115</v>
      </c>
      <c r="B39" s="12">
        <v>743</v>
      </c>
      <c r="C39" s="12">
        <v>0</v>
      </c>
      <c r="D39" s="12"/>
      <c r="E39" s="12">
        <f>C39/F39/10000</f>
        <v>0</v>
      </c>
      <c r="F39" s="12">
        <v>0.08</v>
      </c>
      <c r="G39" s="13" t="s">
        <v>115</v>
      </c>
      <c r="H39" s="5">
        <f aca="true" t="shared" si="10" ref="H39:Q39">IF(H$23&lt;=$E39,$B39+$C39,IF(H$23&lt;=$E40,$B39+$C39+(H$23-$E39)*$F39*10000,IF(H$23&lt;=$E41,$B39+$C40+(H$23-$E40)*$F40*10000,$B39+$C41)))</f>
        <v>743</v>
      </c>
      <c r="I39" s="5">
        <f t="shared" si="10"/>
        <v>1143</v>
      </c>
      <c r="J39" s="5">
        <f t="shared" si="10"/>
        <v>1343</v>
      </c>
      <c r="K39" s="5">
        <f t="shared" si="10"/>
        <v>1543</v>
      </c>
      <c r="L39" s="5">
        <f t="shared" si="10"/>
        <v>1703</v>
      </c>
      <c r="M39" s="5">
        <f t="shared" si="10"/>
        <v>2343</v>
      </c>
      <c r="N39" s="5">
        <f t="shared" si="10"/>
        <v>3143</v>
      </c>
      <c r="O39" s="5">
        <f t="shared" si="10"/>
        <v>4943</v>
      </c>
      <c r="P39" s="5">
        <f t="shared" si="10"/>
        <v>6443.000000000001</v>
      </c>
      <c r="Q39" s="5">
        <f t="shared" si="10"/>
        <v>13618</v>
      </c>
      <c r="R39" s="5">
        <f>IF(R$23&lt;=$E39,$B39+$C39,IF(R$23&lt;=$E40,$B39+$C39+(R$23-$E39)*$F39*10000,IF(R$23&lt;=$E41,$B39+$C40+(R$23-$E40)*$F40*10000,$B39+$C41)))</f>
        <v>13743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"/>
      <c r="AF39" s="2"/>
    </row>
    <row r="40" spans="1:18" ht="13.5">
      <c r="A40" s="12"/>
      <c r="B40" s="12"/>
      <c r="C40" s="12">
        <v>5700</v>
      </c>
      <c r="D40" s="12"/>
      <c r="E40" s="12">
        <f>C40/F39/10000</f>
        <v>7.125</v>
      </c>
      <c r="F40" s="12">
        <v>0.02</v>
      </c>
      <c r="G40" s="12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</row>
    <row r="41" spans="2:34" ht="13.5">
      <c r="B41" s="12"/>
      <c r="C41" s="12">
        <v>13000</v>
      </c>
      <c r="E41" s="12">
        <f>(C41-C40)/F40/10000+E40</f>
        <v>43.625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5"/>
      <c r="AE41" s="5"/>
      <c r="AF41" s="5"/>
      <c r="AG41" s="2"/>
      <c r="AH41" s="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"/>
  <sheetViews>
    <sheetView zoomScale="70" zoomScaleNormal="70" workbookViewId="0" topLeftCell="G4">
      <selection activeCell="X6" sqref="X6"/>
    </sheetView>
  </sheetViews>
  <sheetFormatPr defaultColWidth="9.00390625" defaultRowHeight="13.5"/>
  <cols>
    <col min="15" max="15" width="10.50390625" style="0" bestFit="1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30" ht="13.5">
      <c r="A5" s="1" t="s">
        <v>47</v>
      </c>
      <c r="B5" s="1"/>
      <c r="C5" s="1"/>
      <c r="D5" s="1"/>
      <c r="E5" s="1"/>
      <c r="F5" s="1"/>
      <c r="G5" s="1"/>
      <c r="H5">
        <v>0</v>
      </c>
      <c r="I5">
        <v>0.5</v>
      </c>
      <c r="J5">
        <v>0.82</v>
      </c>
      <c r="K5">
        <v>1.25</v>
      </c>
      <c r="L5">
        <v>3</v>
      </c>
      <c r="M5">
        <v>3.4</v>
      </c>
      <c r="N5">
        <v>4.1</v>
      </c>
      <c r="O5">
        <v>7.7</v>
      </c>
      <c r="P5">
        <v>8.3</v>
      </c>
      <c r="Q5">
        <v>10</v>
      </c>
      <c r="R5">
        <v>11.8</v>
      </c>
      <c r="S5">
        <v>13.5</v>
      </c>
      <c r="T5">
        <v>14.25</v>
      </c>
      <c r="U5">
        <v>45</v>
      </c>
      <c r="V5">
        <v>50</v>
      </c>
      <c r="W5">
        <v>53.5</v>
      </c>
      <c r="X5">
        <v>58</v>
      </c>
      <c r="Y5">
        <v>65</v>
      </c>
      <c r="Z5">
        <v>70</v>
      </c>
      <c r="AA5">
        <v>125</v>
      </c>
      <c r="AB5">
        <v>127</v>
      </c>
      <c r="AC5">
        <v>150</v>
      </c>
      <c r="AD5">
        <v>200</v>
      </c>
    </row>
    <row r="6" spans="1:30" ht="13.5">
      <c r="A6" s="1" t="s">
        <v>37</v>
      </c>
      <c r="B6" s="1">
        <v>1350</v>
      </c>
      <c r="C6" s="1">
        <v>820</v>
      </c>
      <c r="D6" s="1">
        <v>0</v>
      </c>
      <c r="E6" s="1">
        <f>D6/F6/10000</f>
        <v>0</v>
      </c>
      <c r="F6" s="1">
        <v>0.1</v>
      </c>
      <c r="G6" s="1" t="s">
        <v>37</v>
      </c>
      <c r="H6" s="4">
        <f aca="true" t="shared" si="0" ref="H6:Q10">IF((H$5-$E6)*$F6*10000&gt;0,(H$5-$E6)*$F6*10000,0)+$C6</f>
        <v>820</v>
      </c>
      <c r="I6" s="4">
        <f t="shared" si="0"/>
        <v>1320</v>
      </c>
      <c r="J6" s="4">
        <f t="shared" si="0"/>
        <v>1640</v>
      </c>
      <c r="K6" s="5">
        <f t="shared" si="0"/>
        <v>2070</v>
      </c>
      <c r="L6" s="5">
        <f t="shared" si="0"/>
        <v>3820.0000000000005</v>
      </c>
      <c r="M6" s="5">
        <f t="shared" si="0"/>
        <v>4220</v>
      </c>
      <c r="N6" s="5">
        <f t="shared" si="0"/>
        <v>4920</v>
      </c>
      <c r="O6" s="5">
        <f t="shared" si="0"/>
        <v>8520</v>
      </c>
      <c r="P6" s="5">
        <f t="shared" si="0"/>
        <v>9120</v>
      </c>
      <c r="Q6" s="5">
        <f t="shared" si="0"/>
        <v>10820</v>
      </c>
      <c r="R6" s="5">
        <f aca="true" t="shared" si="1" ref="R6:AD10">IF((R$5-$E6)*$F6*10000&gt;0,(R$5-$E6)*$F6*10000,0)+$C6</f>
        <v>12620.000000000002</v>
      </c>
      <c r="S6" s="5">
        <f t="shared" si="1"/>
        <v>14320</v>
      </c>
      <c r="T6" s="5">
        <f t="shared" si="1"/>
        <v>15070</v>
      </c>
      <c r="U6" s="5">
        <f t="shared" si="1"/>
        <v>45820</v>
      </c>
      <c r="V6" s="5">
        <f t="shared" si="1"/>
        <v>50820</v>
      </c>
      <c r="W6" s="5">
        <f t="shared" si="1"/>
        <v>54320.00000000001</v>
      </c>
      <c r="X6" s="5">
        <f t="shared" si="1"/>
        <v>58820.00000000001</v>
      </c>
      <c r="Y6" s="5">
        <f t="shared" si="1"/>
        <v>65820</v>
      </c>
      <c r="Z6" s="5">
        <f t="shared" si="1"/>
        <v>70820</v>
      </c>
      <c r="AA6" s="5">
        <f t="shared" si="1"/>
        <v>125820</v>
      </c>
      <c r="AB6" s="5">
        <f t="shared" si="1"/>
        <v>127820.00000000001</v>
      </c>
      <c r="AC6" s="5">
        <f t="shared" si="1"/>
        <v>150820</v>
      </c>
      <c r="AD6" s="5">
        <f t="shared" si="1"/>
        <v>200820</v>
      </c>
    </row>
    <row r="7" spans="1:30" ht="13.5">
      <c r="A7" s="1" t="s">
        <v>38</v>
      </c>
      <c r="B7" s="1">
        <v>2170</v>
      </c>
      <c r="C7" s="1">
        <v>1650</v>
      </c>
      <c r="D7" s="1">
        <v>5000</v>
      </c>
      <c r="E7" s="1">
        <f>D7/F7/10000</f>
        <v>10</v>
      </c>
      <c r="F7" s="1">
        <v>0.05</v>
      </c>
      <c r="G7" s="1" t="s">
        <v>38</v>
      </c>
      <c r="H7" s="5">
        <f t="shared" si="0"/>
        <v>1650</v>
      </c>
      <c r="I7" s="5">
        <f t="shared" si="0"/>
        <v>1650</v>
      </c>
      <c r="J7" s="4">
        <f t="shared" si="0"/>
        <v>1650</v>
      </c>
      <c r="K7" s="4">
        <f t="shared" si="0"/>
        <v>1650</v>
      </c>
      <c r="L7" s="4">
        <f t="shared" si="0"/>
        <v>1650</v>
      </c>
      <c r="M7" s="4">
        <f t="shared" si="0"/>
        <v>1650</v>
      </c>
      <c r="N7" s="4">
        <f t="shared" si="0"/>
        <v>1650</v>
      </c>
      <c r="O7" s="4">
        <f t="shared" si="0"/>
        <v>1650</v>
      </c>
      <c r="P7" s="4">
        <f t="shared" si="0"/>
        <v>1650</v>
      </c>
      <c r="Q7" s="4">
        <f t="shared" si="0"/>
        <v>1650</v>
      </c>
      <c r="R7" s="4">
        <f t="shared" si="1"/>
        <v>2550.0000000000005</v>
      </c>
      <c r="S7" s="4">
        <f t="shared" si="1"/>
        <v>3400</v>
      </c>
      <c r="T7" s="4">
        <f t="shared" si="1"/>
        <v>3775</v>
      </c>
      <c r="U7" s="5">
        <f t="shared" si="1"/>
        <v>19150</v>
      </c>
      <c r="V7" s="5">
        <f t="shared" si="1"/>
        <v>21650</v>
      </c>
      <c r="W7" s="5">
        <f t="shared" si="1"/>
        <v>23400.000000000004</v>
      </c>
      <c r="X7" s="5">
        <f t="shared" si="1"/>
        <v>25650.000000000004</v>
      </c>
      <c r="Y7" s="5">
        <f t="shared" si="1"/>
        <v>29150</v>
      </c>
      <c r="Z7" s="5">
        <f t="shared" si="1"/>
        <v>31650</v>
      </c>
      <c r="AA7" s="5">
        <f t="shared" si="1"/>
        <v>59150</v>
      </c>
      <c r="AB7" s="5">
        <f t="shared" si="1"/>
        <v>60150.00000000001</v>
      </c>
      <c r="AC7" s="5">
        <f t="shared" si="1"/>
        <v>71650</v>
      </c>
      <c r="AD7" s="5">
        <f t="shared" si="1"/>
        <v>96650</v>
      </c>
    </row>
    <row r="8" spans="1:30" ht="13.5">
      <c r="A8" s="1" t="s">
        <v>39</v>
      </c>
      <c r="B8" s="1">
        <v>3900</v>
      </c>
      <c r="C8" s="1">
        <v>3370</v>
      </c>
      <c r="D8" s="1">
        <v>9000</v>
      </c>
      <c r="E8" s="1">
        <f>D8/F8/10000</f>
        <v>45</v>
      </c>
      <c r="F8" s="1">
        <v>0.02</v>
      </c>
      <c r="G8" s="1" t="s">
        <v>39</v>
      </c>
      <c r="H8" s="5">
        <f t="shared" si="0"/>
        <v>3370</v>
      </c>
      <c r="I8" s="5">
        <f t="shared" si="0"/>
        <v>3370</v>
      </c>
      <c r="J8" s="5">
        <f t="shared" si="0"/>
        <v>3370</v>
      </c>
      <c r="K8" s="5">
        <f t="shared" si="0"/>
        <v>3370</v>
      </c>
      <c r="L8" s="5">
        <f t="shared" si="0"/>
        <v>3370</v>
      </c>
      <c r="M8" s="5">
        <f t="shared" si="0"/>
        <v>3370</v>
      </c>
      <c r="N8" s="5">
        <f t="shared" si="0"/>
        <v>3370</v>
      </c>
      <c r="O8" s="5">
        <f t="shared" si="0"/>
        <v>3370</v>
      </c>
      <c r="P8" s="5">
        <f t="shared" si="0"/>
        <v>3370</v>
      </c>
      <c r="Q8" s="5">
        <f t="shared" si="0"/>
        <v>3370</v>
      </c>
      <c r="R8" s="5">
        <f t="shared" si="1"/>
        <v>3370</v>
      </c>
      <c r="S8" s="5">
        <f t="shared" si="1"/>
        <v>3370</v>
      </c>
      <c r="T8" s="5">
        <f t="shared" si="1"/>
        <v>3370</v>
      </c>
      <c r="U8" s="5">
        <f t="shared" si="1"/>
        <v>3370</v>
      </c>
      <c r="V8" s="5">
        <f t="shared" si="1"/>
        <v>4370</v>
      </c>
      <c r="W8" s="5">
        <f t="shared" si="1"/>
        <v>5070</v>
      </c>
      <c r="X8" s="5">
        <f t="shared" si="1"/>
        <v>5970</v>
      </c>
      <c r="Y8" s="5">
        <f t="shared" si="1"/>
        <v>7370</v>
      </c>
      <c r="Z8" s="5">
        <f t="shared" si="1"/>
        <v>8370</v>
      </c>
      <c r="AA8" s="5">
        <f t="shared" si="1"/>
        <v>19370</v>
      </c>
      <c r="AB8" s="5">
        <f t="shared" si="1"/>
        <v>19770</v>
      </c>
      <c r="AC8" s="5">
        <f t="shared" si="1"/>
        <v>24370</v>
      </c>
      <c r="AD8" s="5">
        <f t="shared" si="1"/>
        <v>34370</v>
      </c>
    </row>
    <row r="9" spans="1:30" ht="13.5">
      <c r="A9" s="1" t="s">
        <v>40</v>
      </c>
      <c r="B9" s="1">
        <v>5500</v>
      </c>
      <c r="C9" s="1">
        <v>5020</v>
      </c>
      <c r="D9" s="1">
        <v>18000</v>
      </c>
      <c r="E9" s="1">
        <f>D9/F9/10000</f>
        <v>120</v>
      </c>
      <c r="F9" s="1">
        <v>0.015</v>
      </c>
      <c r="G9" s="1" t="s">
        <v>40</v>
      </c>
      <c r="H9" s="5">
        <f t="shared" si="0"/>
        <v>5020</v>
      </c>
      <c r="I9" s="5">
        <f t="shared" si="0"/>
        <v>5020</v>
      </c>
      <c r="J9" s="5">
        <f t="shared" si="0"/>
        <v>5020</v>
      </c>
      <c r="K9" s="5">
        <f t="shared" si="0"/>
        <v>5020</v>
      </c>
      <c r="L9" s="5">
        <f t="shared" si="0"/>
        <v>5020</v>
      </c>
      <c r="M9" s="5">
        <f t="shared" si="0"/>
        <v>5020</v>
      </c>
      <c r="N9" s="5">
        <f t="shared" si="0"/>
        <v>5020</v>
      </c>
      <c r="O9" s="5">
        <f t="shared" si="0"/>
        <v>5020</v>
      </c>
      <c r="P9" s="5">
        <f t="shared" si="0"/>
        <v>5020</v>
      </c>
      <c r="Q9" s="5">
        <f t="shared" si="0"/>
        <v>5020</v>
      </c>
      <c r="R9" s="5">
        <f t="shared" si="1"/>
        <v>5020</v>
      </c>
      <c r="S9" s="5">
        <f t="shared" si="1"/>
        <v>5020</v>
      </c>
      <c r="T9" s="5">
        <f t="shared" si="1"/>
        <v>5020</v>
      </c>
      <c r="U9" s="5">
        <f t="shared" si="1"/>
        <v>5020</v>
      </c>
      <c r="V9" s="5">
        <f t="shared" si="1"/>
        <v>5020</v>
      </c>
      <c r="W9" s="5">
        <f t="shared" si="1"/>
        <v>5020</v>
      </c>
      <c r="X9" s="5">
        <f t="shared" si="1"/>
        <v>5020</v>
      </c>
      <c r="Y9" s="4">
        <f t="shared" si="1"/>
        <v>5020</v>
      </c>
      <c r="Z9" s="4">
        <f t="shared" si="1"/>
        <v>5020</v>
      </c>
      <c r="AA9" s="4">
        <f t="shared" si="1"/>
        <v>5770</v>
      </c>
      <c r="AB9" s="4">
        <f t="shared" si="1"/>
        <v>6070</v>
      </c>
      <c r="AC9" s="5">
        <f t="shared" si="1"/>
        <v>9520</v>
      </c>
      <c r="AD9" s="5">
        <f t="shared" si="1"/>
        <v>17020</v>
      </c>
    </row>
    <row r="10" spans="1:30" ht="13.5">
      <c r="A10" s="1" t="s">
        <v>41</v>
      </c>
      <c r="B10" s="1">
        <v>10420</v>
      </c>
      <c r="C10" s="1">
        <v>9900</v>
      </c>
      <c r="D10" s="1">
        <v>30000</v>
      </c>
      <c r="E10" s="1">
        <f>D10/F10/10000</f>
        <v>250</v>
      </c>
      <c r="F10" s="1">
        <v>0.012</v>
      </c>
      <c r="G10" s="1" t="s">
        <v>41</v>
      </c>
      <c r="H10" s="5">
        <f t="shared" si="0"/>
        <v>9900</v>
      </c>
      <c r="I10" s="5">
        <f t="shared" si="0"/>
        <v>9900</v>
      </c>
      <c r="J10" s="5">
        <f t="shared" si="0"/>
        <v>9900</v>
      </c>
      <c r="K10" s="5">
        <f t="shared" si="0"/>
        <v>9900</v>
      </c>
      <c r="L10" s="5">
        <f t="shared" si="0"/>
        <v>9900</v>
      </c>
      <c r="M10" s="5">
        <f t="shared" si="0"/>
        <v>9900</v>
      </c>
      <c r="N10" s="5">
        <f t="shared" si="0"/>
        <v>9900</v>
      </c>
      <c r="O10" s="5">
        <f t="shared" si="0"/>
        <v>9900</v>
      </c>
      <c r="P10" s="5">
        <f t="shared" si="0"/>
        <v>9900</v>
      </c>
      <c r="Q10" s="5">
        <f t="shared" si="0"/>
        <v>9900</v>
      </c>
      <c r="R10" s="5">
        <f t="shared" si="1"/>
        <v>9900</v>
      </c>
      <c r="S10" s="5">
        <f t="shared" si="1"/>
        <v>9900</v>
      </c>
      <c r="T10" s="5">
        <f t="shared" si="1"/>
        <v>9900</v>
      </c>
      <c r="U10" s="5">
        <f t="shared" si="1"/>
        <v>9900</v>
      </c>
      <c r="V10" s="5">
        <f t="shared" si="1"/>
        <v>9900</v>
      </c>
      <c r="W10" s="5">
        <f t="shared" si="1"/>
        <v>9900</v>
      </c>
      <c r="X10" s="5">
        <f t="shared" si="1"/>
        <v>9900</v>
      </c>
      <c r="Y10" s="5">
        <f t="shared" si="1"/>
        <v>9900</v>
      </c>
      <c r="Z10" s="5">
        <f t="shared" si="1"/>
        <v>9900</v>
      </c>
      <c r="AA10" s="5">
        <f t="shared" si="1"/>
        <v>9900</v>
      </c>
      <c r="AB10" s="5">
        <f t="shared" si="1"/>
        <v>9900</v>
      </c>
      <c r="AC10" s="5">
        <f t="shared" si="1"/>
        <v>9900</v>
      </c>
      <c r="AD10" s="5">
        <f t="shared" si="1"/>
        <v>9900</v>
      </c>
    </row>
    <row r="11" spans="1:30" ht="13.5">
      <c r="A11" s="1" t="s">
        <v>0</v>
      </c>
      <c r="B11" s="1">
        <v>4000</v>
      </c>
      <c r="C11" s="1">
        <v>3300</v>
      </c>
      <c r="D11" s="1">
        <v>300</v>
      </c>
      <c r="E11" s="1">
        <v>50</v>
      </c>
      <c r="F11" s="1">
        <v>0.012</v>
      </c>
      <c r="G11" s="1" t="s">
        <v>0</v>
      </c>
      <c r="H11" s="2">
        <f aca="true" t="shared" si="2" ref="H11:AD11">IF(H$5&lt;$E11,$C11,IF(H$5&gt;$E12,$C12,(H$5-$E11)*$F11*10000+$C11))+$D13</f>
        <v>3600</v>
      </c>
      <c r="I11" s="2">
        <f t="shared" si="2"/>
        <v>3600</v>
      </c>
      <c r="J11" s="2">
        <f t="shared" si="2"/>
        <v>3600</v>
      </c>
      <c r="K11" s="2">
        <f t="shared" si="2"/>
        <v>3600</v>
      </c>
      <c r="L11" s="2">
        <f t="shared" si="2"/>
        <v>3600</v>
      </c>
      <c r="M11" s="2">
        <f t="shared" si="2"/>
        <v>3600</v>
      </c>
      <c r="N11" s="2">
        <f t="shared" si="2"/>
        <v>3600</v>
      </c>
      <c r="O11" s="2">
        <f t="shared" si="2"/>
        <v>3600</v>
      </c>
      <c r="P11" s="2">
        <f t="shared" si="2"/>
        <v>3600</v>
      </c>
      <c r="Q11" s="2">
        <f t="shared" si="2"/>
        <v>3600</v>
      </c>
      <c r="R11" s="2">
        <f t="shared" si="2"/>
        <v>3600</v>
      </c>
      <c r="S11" s="2">
        <f t="shared" si="2"/>
        <v>3600</v>
      </c>
      <c r="T11" s="2">
        <f t="shared" si="2"/>
        <v>3600</v>
      </c>
      <c r="U11" s="2">
        <f t="shared" si="2"/>
        <v>3600</v>
      </c>
      <c r="V11" s="2">
        <f t="shared" si="2"/>
        <v>3600</v>
      </c>
      <c r="W11" s="2">
        <f t="shared" si="2"/>
        <v>4020</v>
      </c>
      <c r="X11" s="2">
        <f t="shared" si="2"/>
        <v>4560</v>
      </c>
      <c r="Y11" s="2">
        <f t="shared" si="2"/>
        <v>5400</v>
      </c>
      <c r="Z11" s="2">
        <f t="shared" si="2"/>
        <v>6000</v>
      </c>
      <c r="AA11" s="2">
        <f t="shared" si="2"/>
        <v>6000</v>
      </c>
      <c r="AB11" s="2">
        <f t="shared" si="2"/>
        <v>6000</v>
      </c>
      <c r="AC11" s="2">
        <f t="shared" si="2"/>
        <v>6000</v>
      </c>
      <c r="AD11" s="2">
        <f t="shared" si="2"/>
        <v>6000</v>
      </c>
    </row>
    <row r="12" spans="1:25" ht="13.5">
      <c r="A12" s="1"/>
      <c r="B12" s="1">
        <v>6400</v>
      </c>
      <c r="C12" s="1">
        <v>5700</v>
      </c>
      <c r="D12" s="1"/>
      <c r="E12" s="1">
        <v>70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0" ht="13.5">
      <c r="A13" s="3" t="s">
        <v>0</v>
      </c>
      <c r="B13" s="1">
        <v>4000</v>
      </c>
      <c r="C13" s="1">
        <v>952</v>
      </c>
      <c r="D13" s="1">
        <v>300</v>
      </c>
      <c r="E13" s="1">
        <f>C13/F13/10000</f>
        <v>2.38</v>
      </c>
      <c r="F13" s="1">
        <v>0.04</v>
      </c>
      <c r="G13" s="3" t="s">
        <v>99</v>
      </c>
      <c r="H13" s="2">
        <f aca="true" t="shared" si="3" ref="H13:AD13">IF(H$5&lt;$E13,$C13,IF(H$5&gt;$E14,$C14,(H$5-$E13)*$F13*10000+$C13))+$D13</f>
        <v>1252</v>
      </c>
      <c r="I13" s="4">
        <f t="shared" si="3"/>
        <v>1252</v>
      </c>
      <c r="J13" s="2">
        <f t="shared" si="3"/>
        <v>1252</v>
      </c>
      <c r="K13" s="2">
        <f t="shared" si="3"/>
        <v>1252</v>
      </c>
      <c r="L13" s="2">
        <f t="shared" si="3"/>
        <v>1500</v>
      </c>
      <c r="M13" s="2">
        <f t="shared" si="3"/>
        <v>1660</v>
      </c>
      <c r="N13" s="2">
        <f t="shared" si="3"/>
        <v>1940</v>
      </c>
      <c r="O13" s="2">
        <f t="shared" si="3"/>
        <v>3380</v>
      </c>
      <c r="P13" s="2">
        <f t="shared" si="3"/>
        <v>3620.0000000000005</v>
      </c>
      <c r="Q13" s="2">
        <f t="shared" si="3"/>
        <v>4300</v>
      </c>
      <c r="R13" s="2">
        <f t="shared" si="3"/>
        <v>5020.000000000001</v>
      </c>
      <c r="S13" s="2">
        <f t="shared" si="3"/>
        <v>5700</v>
      </c>
      <c r="T13" s="2">
        <f t="shared" si="3"/>
        <v>6000.000000000001</v>
      </c>
      <c r="U13" s="2">
        <f t="shared" si="3"/>
        <v>6000</v>
      </c>
      <c r="V13" s="2">
        <f t="shared" si="3"/>
        <v>6000</v>
      </c>
      <c r="W13" s="2">
        <f t="shared" si="3"/>
        <v>6000</v>
      </c>
      <c r="X13" s="2">
        <f t="shared" si="3"/>
        <v>6000</v>
      </c>
      <c r="Y13" s="2">
        <f t="shared" si="3"/>
        <v>6000</v>
      </c>
      <c r="Z13" s="2">
        <f t="shared" si="3"/>
        <v>6000</v>
      </c>
      <c r="AA13" s="2">
        <f t="shared" si="3"/>
        <v>6000</v>
      </c>
      <c r="AB13" s="2">
        <f t="shared" si="3"/>
        <v>6000</v>
      </c>
      <c r="AC13" s="2">
        <f t="shared" si="3"/>
        <v>6000</v>
      </c>
      <c r="AD13" s="2">
        <f t="shared" si="3"/>
        <v>6000</v>
      </c>
    </row>
    <row r="14" spans="1:25" ht="13.5">
      <c r="A14" s="1"/>
      <c r="B14" s="1">
        <v>6400</v>
      </c>
      <c r="C14" s="1">
        <v>5700</v>
      </c>
      <c r="D14" s="1"/>
      <c r="E14" s="1">
        <f>C14/F13/10000</f>
        <v>14.25</v>
      </c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2" ht="13.5">
      <c r="A15" s="3" t="s">
        <v>89</v>
      </c>
      <c r="B15" s="1">
        <v>934</v>
      </c>
      <c r="C15" s="1">
        <v>467</v>
      </c>
      <c r="D15" s="1"/>
      <c r="E15" s="1">
        <f>C15/F15/10000</f>
        <v>0.58375</v>
      </c>
      <c r="F15" s="1">
        <v>0.08</v>
      </c>
      <c r="G15" s="3" t="s">
        <v>101</v>
      </c>
      <c r="H15" s="5">
        <f aca="true" t="shared" si="4" ref="H15:AD15">IF(H$5&lt;=$E15,$B15+$C15,IF(H$5&lt;=$E16,$B15+$C15+(H$5-$E15)*$F15*10000,IF(H$5&lt;=$E17,$B15+$C16+(H$5-$E16)*$F16*10000,$B15+$C17)))</f>
        <v>1401</v>
      </c>
      <c r="I15" s="5">
        <f t="shared" si="4"/>
        <v>1401</v>
      </c>
      <c r="J15" s="5">
        <f t="shared" si="4"/>
        <v>1590</v>
      </c>
      <c r="K15" s="5">
        <f t="shared" si="4"/>
        <v>1934</v>
      </c>
      <c r="L15" s="5">
        <f t="shared" si="4"/>
        <v>3334</v>
      </c>
      <c r="M15" s="5">
        <f t="shared" si="4"/>
        <v>3654.0000000000005</v>
      </c>
      <c r="N15" s="5">
        <f t="shared" si="4"/>
        <v>4214</v>
      </c>
      <c r="O15" s="5">
        <f t="shared" si="4"/>
        <v>6749</v>
      </c>
      <c r="P15" s="5">
        <f t="shared" si="4"/>
        <v>6869</v>
      </c>
      <c r="Q15" s="5">
        <f t="shared" si="4"/>
        <v>7209</v>
      </c>
      <c r="R15" s="5">
        <f t="shared" si="4"/>
        <v>7569</v>
      </c>
      <c r="S15" s="5">
        <f t="shared" si="4"/>
        <v>7909</v>
      </c>
      <c r="T15" s="5">
        <f t="shared" si="4"/>
        <v>8059</v>
      </c>
      <c r="U15" s="5">
        <f t="shared" si="4"/>
        <v>13934</v>
      </c>
      <c r="V15" s="5">
        <f t="shared" si="4"/>
        <v>13934</v>
      </c>
      <c r="W15" s="5">
        <f t="shared" si="4"/>
        <v>13934</v>
      </c>
      <c r="X15" s="5">
        <f t="shared" si="4"/>
        <v>13934</v>
      </c>
      <c r="Y15" s="5">
        <f t="shared" si="4"/>
        <v>13934</v>
      </c>
      <c r="Z15" s="5">
        <f t="shared" si="4"/>
        <v>13934</v>
      </c>
      <c r="AA15" s="5">
        <f t="shared" si="4"/>
        <v>13934</v>
      </c>
      <c r="AB15" s="5">
        <f t="shared" si="4"/>
        <v>13934</v>
      </c>
      <c r="AC15" s="5">
        <f t="shared" si="4"/>
        <v>13934</v>
      </c>
      <c r="AD15" s="5">
        <f t="shared" si="4"/>
        <v>13934</v>
      </c>
      <c r="AE15" s="2"/>
      <c r="AF15" s="2"/>
    </row>
    <row r="16" spans="1:18" ht="13.5">
      <c r="A16" s="1"/>
      <c r="B16" s="1"/>
      <c r="C16" s="1">
        <v>5700</v>
      </c>
      <c r="D16" s="1"/>
      <c r="E16" s="1">
        <f>C16/F15/10000</f>
        <v>7.125</v>
      </c>
      <c r="F16" s="1">
        <v>0.02</v>
      </c>
      <c r="G16" s="1"/>
      <c r="H16" s="5"/>
      <c r="I16" s="5"/>
      <c r="J16" s="5"/>
      <c r="K16" s="5"/>
      <c r="L16" s="5"/>
      <c r="M16" s="5"/>
      <c r="N16" s="5"/>
      <c r="O16" s="5"/>
      <c r="P16" s="5"/>
      <c r="Q16" s="6"/>
      <c r="R16" s="6"/>
    </row>
    <row r="17" spans="2:34" ht="13.5">
      <c r="B17" s="1"/>
      <c r="C17" s="1">
        <v>13000</v>
      </c>
      <c r="E17" s="1">
        <f>(C17-C16)/F16/10000+E16</f>
        <v>43.625</v>
      </c>
      <c r="F17" s="1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5"/>
      <c r="AF17" s="5"/>
      <c r="AG17" s="2"/>
      <c r="AH17" s="2"/>
    </row>
    <row r="18" spans="1:16" ht="13.5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</row>
    <row r="19" spans="1:16" ht="13.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</row>
    <row r="20" spans="1:16" ht="13.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</row>
    <row r="21" spans="8:18" s="6" customFormat="1" ht="13.5">
      <c r="H21" s="6">
        <v>0</v>
      </c>
      <c r="I21" s="6">
        <v>0.5</v>
      </c>
      <c r="J21" s="6">
        <v>0.75</v>
      </c>
      <c r="K21" s="6">
        <v>1</v>
      </c>
      <c r="L21" s="6">
        <v>1.2</v>
      </c>
      <c r="M21" s="6">
        <v>2</v>
      </c>
      <c r="N21" s="6">
        <v>3</v>
      </c>
      <c r="O21" s="6">
        <v>5.25</v>
      </c>
      <c r="P21" s="6">
        <v>7.125</v>
      </c>
      <c r="Q21" s="6">
        <v>43</v>
      </c>
      <c r="R21" s="6">
        <v>100</v>
      </c>
    </row>
    <row r="22" spans="1:34" s="6" customFormat="1" ht="13.5">
      <c r="A22" s="6" t="s">
        <v>90</v>
      </c>
      <c r="B22" s="7">
        <v>934</v>
      </c>
      <c r="C22" s="7"/>
      <c r="D22" s="6">
        <v>1000</v>
      </c>
      <c r="E22" s="1">
        <f>D22/F22/10000</f>
        <v>0.5</v>
      </c>
      <c r="F22" s="7">
        <v>0.2</v>
      </c>
      <c r="G22" s="8" t="s">
        <v>91</v>
      </c>
      <c r="H22" s="4">
        <f aca="true" t="shared" si="5" ref="H22:L26">IF((H$21-$E22)*$F22*10000&gt;0,(H$21-$E22)*$F22*10000,0)+$B22+$C22</f>
        <v>934</v>
      </c>
      <c r="I22" s="4">
        <f t="shared" si="5"/>
        <v>934</v>
      </c>
      <c r="J22" s="4">
        <f t="shared" si="5"/>
        <v>1434</v>
      </c>
      <c r="K22" s="5">
        <f t="shared" si="5"/>
        <v>1934</v>
      </c>
      <c r="L22" s="5">
        <f t="shared" si="5"/>
        <v>2334</v>
      </c>
      <c r="M22" s="5">
        <f aca="true" t="shared" si="6" ref="M22:R26">IF((M$21-$E22)*$F22*10000&gt;0,(M$21-$E22)*$F22*10000,0)+$B22+$C22</f>
        <v>3934.0000000000005</v>
      </c>
      <c r="N22" s="5">
        <f t="shared" si="6"/>
        <v>5934</v>
      </c>
      <c r="O22" s="5">
        <f t="shared" si="6"/>
        <v>10434</v>
      </c>
      <c r="P22" s="5">
        <f t="shared" si="6"/>
        <v>14184.000000000002</v>
      </c>
      <c r="Q22" s="5">
        <f t="shared" si="6"/>
        <v>85934</v>
      </c>
      <c r="R22" s="5">
        <f t="shared" si="6"/>
        <v>199934.00000000003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6" customFormat="1" ht="13.5">
      <c r="A23" s="6" t="s">
        <v>92</v>
      </c>
      <c r="B23" s="7">
        <v>1500</v>
      </c>
      <c r="C23" s="7"/>
      <c r="D23" s="6">
        <v>2000</v>
      </c>
      <c r="E23" s="1">
        <f>D23/F23/10000</f>
        <v>1</v>
      </c>
      <c r="F23" s="7">
        <v>0.2</v>
      </c>
      <c r="G23" s="8" t="s">
        <v>92</v>
      </c>
      <c r="H23" s="5">
        <f t="shared" si="5"/>
        <v>1500</v>
      </c>
      <c r="I23" s="5">
        <f t="shared" si="5"/>
        <v>1500</v>
      </c>
      <c r="J23" s="4">
        <f t="shared" si="5"/>
        <v>1500</v>
      </c>
      <c r="K23" s="4">
        <f t="shared" si="5"/>
        <v>1500</v>
      </c>
      <c r="L23" s="4">
        <f t="shared" si="5"/>
        <v>1900</v>
      </c>
      <c r="M23" s="5">
        <f t="shared" si="6"/>
        <v>3500</v>
      </c>
      <c r="N23" s="5">
        <f t="shared" si="6"/>
        <v>5500</v>
      </c>
      <c r="O23" s="5">
        <f t="shared" si="6"/>
        <v>10000</v>
      </c>
      <c r="P23" s="5">
        <f t="shared" si="6"/>
        <v>13750</v>
      </c>
      <c r="Q23" s="5">
        <f t="shared" si="6"/>
        <v>85500</v>
      </c>
      <c r="R23" s="5">
        <f t="shared" si="6"/>
        <v>199500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6" customFormat="1" ht="13.5">
      <c r="A24" s="6" t="s">
        <v>93</v>
      </c>
      <c r="B24" s="7">
        <v>2500</v>
      </c>
      <c r="C24" s="7"/>
      <c r="D24" s="6">
        <v>4000</v>
      </c>
      <c r="E24" s="1">
        <f>D24/F24/10000</f>
        <v>2</v>
      </c>
      <c r="F24" s="7">
        <v>0.2</v>
      </c>
      <c r="G24" s="8" t="s">
        <v>93</v>
      </c>
      <c r="H24" s="5">
        <f t="shared" si="5"/>
        <v>2500</v>
      </c>
      <c r="I24" s="5">
        <f t="shared" si="5"/>
        <v>2500</v>
      </c>
      <c r="J24" s="5">
        <f t="shared" si="5"/>
        <v>2500</v>
      </c>
      <c r="K24" s="5">
        <f t="shared" si="5"/>
        <v>2500</v>
      </c>
      <c r="L24" s="5">
        <f t="shared" si="5"/>
        <v>2500</v>
      </c>
      <c r="M24" s="5">
        <f t="shared" si="6"/>
        <v>2500</v>
      </c>
      <c r="N24" s="5">
        <f t="shared" si="6"/>
        <v>4500</v>
      </c>
      <c r="O24" s="5">
        <f t="shared" si="6"/>
        <v>9000</v>
      </c>
      <c r="P24" s="5">
        <f t="shared" si="6"/>
        <v>12750.000000000002</v>
      </c>
      <c r="Q24" s="5">
        <f t="shared" si="6"/>
        <v>84500.00000000001</v>
      </c>
      <c r="R24" s="5">
        <f t="shared" si="6"/>
        <v>198500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6" customFormat="1" ht="13.5">
      <c r="A25" s="6" t="s">
        <v>94</v>
      </c>
      <c r="B25" s="7">
        <v>4000</v>
      </c>
      <c r="C25" s="7"/>
      <c r="D25" s="6">
        <v>6000</v>
      </c>
      <c r="E25" s="1">
        <f>D25/F25/10000</f>
        <v>3</v>
      </c>
      <c r="F25" s="7">
        <v>0.2</v>
      </c>
      <c r="G25" s="8" t="s">
        <v>94</v>
      </c>
      <c r="H25" s="5">
        <f t="shared" si="5"/>
        <v>4000</v>
      </c>
      <c r="I25" s="5">
        <f t="shared" si="5"/>
        <v>4000</v>
      </c>
      <c r="J25" s="5">
        <f t="shared" si="5"/>
        <v>4000</v>
      </c>
      <c r="K25" s="5">
        <f t="shared" si="5"/>
        <v>4000</v>
      </c>
      <c r="L25" s="5">
        <f t="shared" si="5"/>
        <v>4000</v>
      </c>
      <c r="M25" s="5">
        <f t="shared" si="6"/>
        <v>4000</v>
      </c>
      <c r="N25" s="5">
        <f t="shared" si="6"/>
        <v>4000</v>
      </c>
      <c r="O25" s="5">
        <f t="shared" si="6"/>
        <v>8500</v>
      </c>
      <c r="P25" s="5">
        <f t="shared" si="6"/>
        <v>12250</v>
      </c>
      <c r="Q25" s="5">
        <f t="shared" si="6"/>
        <v>84000</v>
      </c>
      <c r="R25" s="5">
        <f t="shared" si="6"/>
        <v>198000.00000000003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6" customFormat="1" ht="13.5">
      <c r="A26" s="6" t="s">
        <v>95</v>
      </c>
      <c r="B26" s="7">
        <v>6500</v>
      </c>
      <c r="C26" s="7"/>
      <c r="D26" s="6">
        <v>11000</v>
      </c>
      <c r="E26" s="1">
        <f>D26/F26/10000</f>
        <v>5.5</v>
      </c>
      <c r="F26" s="7">
        <v>0.2</v>
      </c>
      <c r="G26" s="8" t="s">
        <v>96</v>
      </c>
      <c r="H26" s="5">
        <f t="shared" si="5"/>
        <v>6500</v>
      </c>
      <c r="I26" s="5">
        <f t="shared" si="5"/>
        <v>6500</v>
      </c>
      <c r="J26" s="5">
        <f t="shared" si="5"/>
        <v>6500</v>
      </c>
      <c r="K26" s="5">
        <f t="shared" si="5"/>
        <v>6500</v>
      </c>
      <c r="L26" s="5">
        <f t="shared" si="5"/>
        <v>6500</v>
      </c>
      <c r="M26" s="5">
        <f t="shared" si="6"/>
        <v>6500</v>
      </c>
      <c r="N26" s="5">
        <f t="shared" si="6"/>
        <v>6500</v>
      </c>
      <c r="O26" s="5">
        <f t="shared" si="6"/>
        <v>6500</v>
      </c>
      <c r="P26" s="5">
        <f t="shared" si="6"/>
        <v>9750</v>
      </c>
      <c r="Q26" s="5">
        <f t="shared" si="6"/>
        <v>81500</v>
      </c>
      <c r="R26" s="5">
        <f t="shared" si="6"/>
        <v>195500.00000000003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2:34" ht="13.5">
      <c r="B27" s="1"/>
      <c r="C27" s="1"/>
      <c r="E27" s="1"/>
      <c r="F27" s="1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5"/>
      <c r="AD27" s="5"/>
      <c r="AE27" s="5"/>
      <c r="AF27" s="5"/>
      <c r="AG27" s="5"/>
      <c r="AH27" s="5"/>
    </row>
    <row r="28" spans="1:32" ht="13.5">
      <c r="A28" s="3" t="s">
        <v>97</v>
      </c>
      <c r="B28" s="1">
        <v>934</v>
      </c>
      <c r="C28" s="1">
        <v>980</v>
      </c>
      <c r="D28" s="1"/>
      <c r="E28" s="1">
        <f>C28/F28/10000</f>
        <v>1.225</v>
      </c>
      <c r="F28" s="1">
        <v>0.08</v>
      </c>
      <c r="G28" s="3" t="s">
        <v>97</v>
      </c>
      <c r="H28" s="5">
        <f aca="true" t="shared" si="7" ref="H28:N28">IF(H$21&lt;=$E28,$B28+$C28,IF(H$21&gt;$E29,$B28+$C29,$B28+$C28+(H$21-$E28)*$F28*10000))</f>
        <v>1914</v>
      </c>
      <c r="I28" s="5">
        <f t="shared" si="7"/>
        <v>1914</v>
      </c>
      <c r="J28" s="5">
        <f t="shared" si="7"/>
        <v>1914</v>
      </c>
      <c r="K28" s="5">
        <f t="shared" si="7"/>
        <v>1914</v>
      </c>
      <c r="L28" s="5">
        <f t="shared" si="7"/>
        <v>1914</v>
      </c>
      <c r="M28" s="5">
        <f t="shared" si="7"/>
        <v>2534</v>
      </c>
      <c r="N28" s="5">
        <f t="shared" si="7"/>
        <v>3334</v>
      </c>
      <c r="O28" s="5">
        <f>IF(O$21&lt;=$E28,$B28+$C28,IF(O$21&gt;$E29,$B28+$C29,$B28+$C28+(O$21-$E28)*$F28*10000))</f>
        <v>5134</v>
      </c>
      <c r="P28" s="5">
        <f>IF(P$21&lt;=$E28,$B28+$C28,IF(P$21&gt;$E29,$B28+$C29,$B28+$C28+(P$21-$E28)*$F28*10000))</f>
        <v>5134</v>
      </c>
      <c r="Q28" s="5">
        <f>IF(Q$21&lt;=$E28,$B28+$C28,IF(Q$21&gt;$E29,$B28+$C29,$B28+$C28+(Q$21-$E28)*$F28*10000))</f>
        <v>5134</v>
      </c>
      <c r="R28" s="5">
        <f>IF(R$21&lt;=$E28,$B28+$C28,IF(R$21&gt;$E29,$B28+$C29,$B28+$C28+(R$21-$E28)*$F28*10000))</f>
        <v>5134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18" ht="13.5">
      <c r="A29" s="1"/>
      <c r="B29" s="1"/>
      <c r="C29" s="1">
        <v>4200</v>
      </c>
      <c r="D29" s="1"/>
      <c r="E29" s="1">
        <f>C29/F28/10000</f>
        <v>5.25</v>
      </c>
      <c r="F29" s="1"/>
      <c r="G29" s="1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</row>
    <row r="30" spans="1:32" ht="13.5">
      <c r="A30" s="3" t="s">
        <v>98</v>
      </c>
      <c r="B30" s="1">
        <v>934</v>
      </c>
      <c r="C30" s="1">
        <v>980</v>
      </c>
      <c r="D30" s="1"/>
      <c r="E30" s="1">
        <f>C30/F30/10000</f>
        <v>1.225</v>
      </c>
      <c r="F30" s="1">
        <v>0.08</v>
      </c>
      <c r="G30" s="3" t="s">
        <v>98</v>
      </c>
      <c r="H30" s="5">
        <f aca="true" t="shared" si="8" ref="H30:N30">IF(H$21&lt;=$E30,$B30+$C30,IF(H$21&gt;$E31,$B30+$C31,$B30+$C30+(H$21-$E30)*$F30*10000))</f>
        <v>1914</v>
      </c>
      <c r="I30" s="5">
        <f t="shared" si="8"/>
        <v>1914</v>
      </c>
      <c r="J30" s="5">
        <f t="shared" si="8"/>
        <v>1914</v>
      </c>
      <c r="K30" s="5">
        <f t="shared" si="8"/>
        <v>1914</v>
      </c>
      <c r="L30" s="5">
        <f t="shared" si="8"/>
        <v>1914</v>
      </c>
      <c r="M30" s="5">
        <f t="shared" si="8"/>
        <v>2534</v>
      </c>
      <c r="N30" s="5">
        <f t="shared" si="8"/>
        <v>3334</v>
      </c>
      <c r="O30" s="5">
        <f>IF(O$21&lt;=$E30,$B30+$C30,IF(O$21&gt;$E31,$B30+$C31,$B30+$C30+(O$21-$E30)*$F30*10000))</f>
        <v>5134</v>
      </c>
      <c r="P30" s="5">
        <f>IF(P$21&lt;=$E30,$B30+$C30,IF(P$21&gt;$E31,$B30+$C31,$B30+$C30+(P$21-$E30)*$F30*10000))</f>
        <v>6634</v>
      </c>
      <c r="Q30" s="5">
        <f>IF(Q$21&lt;=$E30,$B30+$C30,IF(Q$21&gt;$E31,$B30+$C31,$B30+$C30+(Q$21-$E30)*$F30*10000))</f>
        <v>6634</v>
      </c>
      <c r="R30" s="5">
        <f>IF(R$21&lt;=$E30,$B30+$C30,IF(R$21&gt;$E31,$B30+$C31,$B30+$C30+(R$21-$E30)*$F30*10000))</f>
        <v>6634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18" ht="13.5">
      <c r="A31" s="1"/>
      <c r="B31" s="1"/>
      <c r="C31" s="1">
        <v>5700</v>
      </c>
      <c r="D31" s="1"/>
      <c r="E31" s="1">
        <f>C31/F30/10000</f>
        <v>7.125</v>
      </c>
      <c r="F31" s="1"/>
      <c r="G31" s="1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</row>
    <row r="32" spans="1:32" ht="13.5">
      <c r="A32" s="3" t="s">
        <v>89</v>
      </c>
      <c r="B32" s="1">
        <v>934</v>
      </c>
      <c r="C32" s="1">
        <v>980</v>
      </c>
      <c r="D32" s="1"/>
      <c r="E32" s="1">
        <f>C32/F32/10000</f>
        <v>1.225</v>
      </c>
      <c r="F32" s="1">
        <v>0.08</v>
      </c>
      <c r="G32" s="3" t="s">
        <v>89</v>
      </c>
      <c r="H32" s="5">
        <f aca="true" t="shared" si="9" ref="H32:N32">IF(H$21&lt;=$E32,$B32+$C32,IF(H$21&lt;=$E33,$B32+$C32+(H$21-$E32)*$F32*10000,IF(H$21&lt;=$E34,$B32+$C33+(H$21-$E33)*$F33*10000,$B32+$C34)))</f>
        <v>1914</v>
      </c>
      <c r="I32" s="5">
        <f t="shared" si="9"/>
        <v>1914</v>
      </c>
      <c r="J32" s="5">
        <f t="shared" si="9"/>
        <v>1914</v>
      </c>
      <c r="K32" s="5">
        <f t="shared" si="9"/>
        <v>1914</v>
      </c>
      <c r="L32" s="5">
        <f t="shared" si="9"/>
        <v>1914</v>
      </c>
      <c r="M32" s="4">
        <f t="shared" si="9"/>
        <v>2534</v>
      </c>
      <c r="N32" s="4">
        <f t="shared" si="9"/>
        <v>3334</v>
      </c>
      <c r="O32" s="4">
        <f>IF(O$21&lt;=$E32,$B32+$C32,IF(O$21&lt;=$E33,$B32+$C32+(O$21-$E32)*$F32*10000,IF(O$21&lt;=$E34,$B32+$C33+(O$21-$E33)*$F33*10000,$B32+$C34)))</f>
        <v>5134</v>
      </c>
      <c r="P32" s="4">
        <f>IF(P$21&lt;=$E32,$B32+$C32,IF(P$21&lt;=$E33,$B32+$C32+(P$21-$E32)*$F32*10000,IF(P$21&lt;=$E34,$B32+$C33+(P$21-$E33)*$F33*10000,$B32+$C34)))</f>
        <v>6634</v>
      </c>
      <c r="Q32" s="4">
        <f>IF(Q$21&lt;=$E32,$B32+$C32,IF(Q$21&lt;=$E33,$B32+$C32+(Q$21-$E32)*$F32*10000,IF(Q$21&lt;=$E34,$B32+$C33+(Q$21-$E33)*$F33*10000,$B32+$C34)))</f>
        <v>13809</v>
      </c>
      <c r="R32" s="4">
        <f>IF(R$21&lt;=$E32,$B32+$C32,IF(R$21&lt;=$E33,$B32+$C32+(R$21-$E32)*$F32*10000,IF(R$21&lt;=$E34,$B32+$C33+(R$21-$E33)*$F33*10000,$B32+$C34)))</f>
        <v>13934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18" ht="13.5">
      <c r="A33" s="1"/>
      <c r="B33" s="1"/>
      <c r="C33" s="1">
        <v>5700</v>
      </c>
      <c r="D33" s="1"/>
      <c r="E33" s="1">
        <f>C33/F32/10000</f>
        <v>7.125</v>
      </c>
      <c r="F33" s="1">
        <v>0.02</v>
      </c>
      <c r="G33" s="1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</row>
    <row r="34" spans="2:34" ht="13.5">
      <c r="B34" s="1"/>
      <c r="C34" s="1">
        <v>13000</v>
      </c>
      <c r="E34" s="1">
        <f>(C34-C33)/F33/10000+E33</f>
        <v>43.625</v>
      </c>
      <c r="F34" s="1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5"/>
      <c r="AE34" s="5"/>
      <c r="AF34" s="5"/>
      <c r="AG34" s="2"/>
      <c r="AH34" s="2"/>
    </row>
    <row r="35" spans="1:32" ht="13.5">
      <c r="A35" s="3" t="s">
        <v>97</v>
      </c>
      <c r="B35" s="1">
        <v>934</v>
      </c>
      <c r="C35" s="1">
        <v>467</v>
      </c>
      <c r="D35" s="1"/>
      <c r="E35" s="1">
        <f>C35/F35/10000</f>
        <v>0.58375</v>
      </c>
      <c r="F35" s="1">
        <v>0.08</v>
      </c>
      <c r="G35" s="3" t="s">
        <v>100</v>
      </c>
      <c r="H35" s="4">
        <f aca="true" t="shared" si="10" ref="H35:N35">IF(H$21&lt;=$E35,$B35+$C35,IF(H$21&gt;$E36,$B35+$C36,$B35+$C35+(H$21-$E35)*$F35*10000))</f>
        <v>1401</v>
      </c>
      <c r="I35" s="4">
        <f t="shared" si="10"/>
        <v>1401</v>
      </c>
      <c r="J35" s="4">
        <f t="shared" si="10"/>
        <v>1534</v>
      </c>
      <c r="K35" s="4">
        <f t="shared" si="10"/>
        <v>1734</v>
      </c>
      <c r="L35" s="4">
        <f t="shared" si="10"/>
        <v>1894</v>
      </c>
      <c r="M35" s="5">
        <f t="shared" si="10"/>
        <v>2534</v>
      </c>
      <c r="N35" s="5">
        <f t="shared" si="10"/>
        <v>3334</v>
      </c>
      <c r="O35" s="5">
        <f>IF(O$21&lt;=$E35,$B35+$C35,IF(O$21&gt;$E36,$B35+$C36,$B35+$C35+(O$21-$E35)*$F35*10000))</f>
        <v>5134</v>
      </c>
      <c r="P35" s="5">
        <f>IF(P$21&lt;=$E35,$B35+$C35,IF(P$21&gt;$E36,$B35+$C36,$B35+$C35+(P$21-$E35)*$F35*10000))</f>
        <v>5134</v>
      </c>
      <c r="Q35" s="5">
        <f>IF(Q$21&lt;=$E35,$B35+$C35,IF(Q$21&gt;$E36,$B35+$C36,$B35+$C35+(Q$21-$E35)*$F35*10000))</f>
        <v>5134</v>
      </c>
      <c r="R35" s="5">
        <f>IF(R$21&lt;=$E35,$B35+$C35,IF(R$21&gt;$E36,$B35+$C36,$B35+$C35+(R$21-$E35)*$F35*10000))</f>
        <v>5134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18" ht="13.5">
      <c r="A36" s="1"/>
      <c r="B36" s="1"/>
      <c r="C36" s="1">
        <v>4200</v>
      </c>
      <c r="D36" s="1"/>
      <c r="E36" s="1">
        <f>C36/F35/10000</f>
        <v>5.25</v>
      </c>
      <c r="F36" s="1"/>
      <c r="G36" s="1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5"/>
  <sheetViews>
    <sheetView zoomScale="70" zoomScaleNormal="70" workbookViewId="0" topLeftCell="A12">
      <selection activeCell="A29" sqref="A29"/>
    </sheetView>
  </sheetViews>
  <sheetFormatPr defaultColWidth="9.00390625" defaultRowHeight="13.5"/>
  <cols>
    <col min="15" max="15" width="10.50390625" style="0" bestFit="1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 t="s">
        <v>5</v>
      </c>
      <c r="B4" s="1" t="s">
        <v>7</v>
      </c>
      <c r="C4" s="1" t="s">
        <v>78</v>
      </c>
      <c r="D4" s="1" t="s">
        <v>8</v>
      </c>
      <c r="E4" s="1" t="s">
        <v>10</v>
      </c>
      <c r="F4" s="1" t="s">
        <v>9</v>
      </c>
      <c r="G4" s="1"/>
    </row>
    <row r="5" spans="1:7" ht="13.5">
      <c r="A5" s="1" t="s">
        <v>37</v>
      </c>
      <c r="B5" s="1">
        <v>1800</v>
      </c>
      <c r="C5" s="1">
        <v>934</v>
      </c>
      <c r="D5" s="1">
        <v>1000</v>
      </c>
      <c r="E5" s="1">
        <v>0.5</v>
      </c>
      <c r="F5" s="1">
        <v>0.2</v>
      </c>
      <c r="G5" s="1"/>
    </row>
    <row r="6" spans="1:7" ht="13.5">
      <c r="A6" s="1" t="s">
        <v>38</v>
      </c>
      <c r="B6" s="1">
        <v>2300</v>
      </c>
      <c r="C6" s="1">
        <v>1500</v>
      </c>
      <c r="D6" s="1">
        <v>2000</v>
      </c>
      <c r="E6" s="1">
        <v>1</v>
      </c>
      <c r="F6" s="1">
        <v>0.2</v>
      </c>
      <c r="G6" s="1"/>
    </row>
    <row r="7" spans="1:7" ht="13.5">
      <c r="A7" s="1" t="s">
        <v>39</v>
      </c>
      <c r="B7" s="1">
        <v>3300</v>
      </c>
      <c r="C7" s="1">
        <v>2500</v>
      </c>
      <c r="D7" s="1">
        <v>4000</v>
      </c>
      <c r="E7" s="1">
        <v>2</v>
      </c>
      <c r="F7" s="1">
        <v>0.2</v>
      </c>
      <c r="G7" s="1"/>
    </row>
    <row r="8" spans="1:7" ht="13.5">
      <c r="A8" s="1" t="s">
        <v>40</v>
      </c>
      <c r="B8" s="1">
        <v>4800</v>
      </c>
      <c r="C8" s="1">
        <v>4000</v>
      </c>
      <c r="D8" s="1">
        <v>6000</v>
      </c>
      <c r="E8" s="1">
        <v>3</v>
      </c>
      <c r="F8" s="1">
        <v>0.2</v>
      </c>
      <c r="G8" s="1"/>
    </row>
    <row r="9" spans="1:7" ht="13.5">
      <c r="A9" s="1" t="s">
        <v>41</v>
      </c>
      <c r="B9" s="1">
        <v>7300</v>
      </c>
      <c r="C9" s="1">
        <v>6500</v>
      </c>
      <c r="D9" s="1">
        <v>11000</v>
      </c>
      <c r="E9" s="1">
        <v>5.5</v>
      </c>
      <c r="F9" s="1">
        <v>0.2</v>
      </c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 t="s">
        <v>42</v>
      </c>
      <c r="B11" s="1"/>
      <c r="C11" s="1"/>
      <c r="D11" s="1"/>
      <c r="E11" s="1"/>
      <c r="F11" s="1">
        <v>0.2</v>
      </c>
      <c r="G11" s="1"/>
    </row>
    <row r="12" spans="1:7" ht="13.5">
      <c r="A12" s="1" t="s">
        <v>45</v>
      </c>
      <c r="B12" s="1">
        <v>6000</v>
      </c>
      <c r="C12" s="1"/>
      <c r="D12" s="1"/>
      <c r="E12" s="1">
        <v>30</v>
      </c>
      <c r="F12" s="1">
        <v>0.02</v>
      </c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 t="s">
        <v>46</v>
      </c>
      <c r="B14" s="1">
        <v>9000</v>
      </c>
      <c r="C14" s="1"/>
      <c r="D14" s="1"/>
      <c r="E14" s="1">
        <v>60</v>
      </c>
      <c r="F14" s="1">
        <v>0.015</v>
      </c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22" ht="13.5">
      <c r="A18" s="1" t="s">
        <v>47</v>
      </c>
      <c r="B18" s="1"/>
      <c r="C18" s="1"/>
      <c r="D18" s="1"/>
      <c r="E18" s="1"/>
      <c r="F18" s="1"/>
      <c r="G18" s="1"/>
      <c r="H18">
        <v>0</v>
      </c>
      <c r="I18">
        <v>0.82</v>
      </c>
      <c r="J18">
        <v>1.25</v>
      </c>
      <c r="K18">
        <v>3</v>
      </c>
      <c r="L18">
        <v>7.1</v>
      </c>
      <c r="M18">
        <v>10</v>
      </c>
      <c r="N18">
        <v>13.5</v>
      </c>
      <c r="O18">
        <v>45</v>
      </c>
      <c r="P18">
        <v>50</v>
      </c>
      <c r="Q18">
        <v>53.5</v>
      </c>
      <c r="R18">
        <v>65</v>
      </c>
      <c r="S18">
        <v>120</v>
      </c>
      <c r="T18">
        <v>125</v>
      </c>
      <c r="U18">
        <v>150</v>
      </c>
      <c r="V18">
        <v>200</v>
      </c>
    </row>
    <row r="19" spans="1:22" ht="13.5">
      <c r="A19" s="1" t="s">
        <v>37</v>
      </c>
      <c r="B19" s="1">
        <v>1350</v>
      </c>
      <c r="C19" s="1">
        <v>820</v>
      </c>
      <c r="D19" s="1">
        <v>0</v>
      </c>
      <c r="E19" s="1">
        <f>D19/F19/10000</f>
        <v>0</v>
      </c>
      <c r="F19" s="1">
        <v>0.1</v>
      </c>
      <c r="G19" s="1" t="s">
        <v>37</v>
      </c>
      <c r="H19" s="4">
        <f aca="true" t="shared" si="0" ref="H19:V23">IF((H$18-$E19)*$F19*10000&gt;0,(H$18-$E19)*$F19*10000,0)+$C19</f>
        <v>820</v>
      </c>
      <c r="I19" s="4">
        <f t="shared" si="0"/>
        <v>1640</v>
      </c>
      <c r="J19" s="5">
        <f t="shared" si="0"/>
        <v>2070</v>
      </c>
      <c r="K19" s="5">
        <f t="shared" si="0"/>
        <v>3820.0000000000005</v>
      </c>
      <c r="L19" s="5">
        <f t="shared" si="0"/>
        <v>7920</v>
      </c>
      <c r="M19" s="5">
        <f t="shared" si="0"/>
        <v>10820</v>
      </c>
      <c r="N19" s="5">
        <f t="shared" si="0"/>
        <v>14320</v>
      </c>
      <c r="O19" s="5">
        <f t="shared" si="0"/>
        <v>45820</v>
      </c>
      <c r="P19" s="5">
        <f t="shared" si="0"/>
        <v>50820</v>
      </c>
      <c r="Q19" s="5">
        <f t="shared" si="0"/>
        <v>54320.00000000001</v>
      </c>
      <c r="R19" s="5">
        <f t="shared" si="0"/>
        <v>65820</v>
      </c>
      <c r="S19" s="5">
        <f t="shared" si="0"/>
        <v>120820</v>
      </c>
      <c r="T19" s="5">
        <f t="shared" si="0"/>
        <v>125820</v>
      </c>
      <c r="U19" s="5">
        <f t="shared" si="0"/>
        <v>150820</v>
      </c>
      <c r="V19" s="5">
        <f t="shared" si="0"/>
        <v>200820</v>
      </c>
    </row>
    <row r="20" spans="1:22" ht="13.5">
      <c r="A20" s="1" t="s">
        <v>38</v>
      </c>
      <c r="B20" s="1">
        <v>2170</v>
      </c>
      <c r="C20" s="1">
        <v>1650</v>
      </c>
      <c r="D20" s="1">
        <v>5000</v>
      </c>
      <c r="E20" s="1">
        <f>D20/F20/10000</f>
        <v>10</v>
      </c>
      <c r="F20" s="1">
        <v>0.05</v>
      </c>
      <c r="G20" s="1" t="s">
        <v>38</v>
      </c>
      <c r="H20" s="5">
        <f t="shared" si="0"/>
        <v>1650</v>
      </c>
      <c r="I20" s="4">
        <f t="shared" si="0"/>
        <v>1650</v>
      </c>
      <c r="J20" s="4">
        <f t="shared" si="0"/>
        <v>1650</v>
      </c>
      <c r="K20" s="4">
        <f t="shared" si="0"/>
        <v>1650</v>
      </c>
      <c r="L20" s="4">
        <f t="shared" si="0"/>
        <v>1650</v>
      </c>
      <c r="M20" s="4">
        <f t="shared" si="0"/>
        <v>1650</v>
      </c>
      <c r="N20" s="4">
        <f t="shared" si="0"/>
        <v>3400</v>
      </c>
      <c r="O20" s="5">
        <f t="shared" si="0"/>
        <v>19150</v>
      </c>
      <c r="P20" s="5">
        <f t="shared" si="0"/>
        <v>21650</v>
      </c>
      <c r="Q20" s="5">
        <f t="shared" si="0"/>
        <v>23400.000000000004</v>
      </c>
      <c r="R20" s="5">
        <f t="shared" si="0"/>
        <v>29150</v>
      </c>
      <c r="S20" s="5">
        <f t="shared" si="0"/>
        <v>56650</v>
      </c>
      <c r="T20" s="5">
        <f t="shared" si="0"/>
        <v>59150</v>
      </c>
      <c r="U20" s="5">
        <f t="shared" si="0"/>
        <v>71650</v>
      </c>
      <c r="V20" s="5">
        <f t="shared" si="0"/>
        <v>96650</v>
      </c>
    </row>
    <row r="21" spans="1:22" ht="13.5">
      <c r="A21" s="1" t="s">
        <v>39</v>
      </c>
      <c r="B21" s="1">
        <v>3900</v>
      </c>
      <c r="C21" s="1">
        <v>3370</v>
      </c>
      <c r="D21" s="1">
        <v>9000</v>
      </c>
      <c r="E21" s="1">
        <f>D21/F21/10000</f>
        <v>45</v>
      </c>
      <c r="F21" s="1">
        <v>0.02</v>
      </c>
      <c r="G21" s="1" t="s">
        <v>39</v>
      </c>
      <c r="H21" s="5">
        <f t="shared" si="0"/>
        <v>3370</v>
      </c>
      <c r="I21" s="5">
        <f t="shared" si="0"/>
        <v>3370</v>
      </c>
      <c r="J21" s="5">
        <f t="shared" si="0"/>
        <v>3370</v>
      </c>
      <c r="K21" s="5">
        <f t="shared" si="0"/>
        <v>3370</v>
      </c>
      <c r="L21" s="5">
        <f t="shared" si="0"/>
        <v>3370</v>
      </c>
      <c r="M21" s="5">
        <f t="shared" si="0"/>
        <v>3370</v>
      </c>
      <c r="N21" s="5">
        <f t="shared" si="0"/>
        <v>3370</v>
      </c>
      <c r="O21" s="5">
        <f t="shared" si="0"/>
        <v>3370</v>
      </c>
      <c r="P21" s="5">
        <f t="shared" si="0"/>
        <v>4370</v>
      </c>
      <c r="Q21" s="5">
        <f t="shared" si="0"/>
        <v>5070</v>
      </c>
      <c r="R21" s="5">
        <f t="shared" si="0"/>
        <v>7370</v>
      </c>
      <c r="S21" s="5">
        <f t="shared" si="0"/>
        <v>18370</v>
      </c>
      <c r="T21" s="5">
        <f t="shared" si="0"/>
        <v>19370</v>
      </c>
      <c r="U21" s="5">
        <f t="shared" si="0"/>
        <v>24370</v>
      </c>
      <c r="V21" s="5">
        <f t="shared" si="0"/>
        <v>34370</v>
      </c>
    </row>
    <row r="22" spans="1:22" ht="13.5">
      <c r="A22" s="1" t="s">
        <v>40</v>
      </c>
      <c r="B22" s="1">
        <v>5500</v>
      </c>
      <c r="C22" s="1">
        <v>5020</v>
      </c>
      <c r="D22" s="1">
        <v>18000</v>
      </c>
      <c r="E22" s="1">
        <f>D22/F22/10000</f>
        <v>120</v>
      </c>
      <c r="F22" s="1">
        <v>0.015</v>
      </c>
      <c r="G22" s="1" t="s">
        <v>40</v>
      </c>
      <c r="H22" s="5">
        <f t="shared" si="0"/>
        <v>5020</v>
      </c>
      <c r="I22" s="5">
        <f t="shared" si="0"/>
        <v>5020</v>
      </c>
      <c r="J22" s="5">
        <f t="shared" si="0"/>
        <v>5020</v>
      </c>
      <c r="K22" s="5">
        <f t="shared" si="0"/>
        <v>5020</v>
      </c>
      <c r="L22" s="5">
        <f t="shared" si="0"/>
        <v>5020</v>
      </c>
      <c r="M22" s="5">
        <f t="shared" si="0"/>
        <v>5020</v>
      </c>
      <c r="N22" s="5">
        <f t="shared" si="0"/>
        <v>5020</v>
      </c>
      <c r="O22" s="5">
        <f t="shared" si="0"/>
        <v>5020</v>
      </c>
      <c r="P22" s="5">
        <f t="shared" si="0"/>
        <v>5020</v>
      </c>
      <c r="Q22" s="5">
        <f t="shared" si="0"/>
        <v>5020</v>
      </c>
      <c r="R22" s="4">
        <f t="shared" si="0"/>
        <v>5020</v>
      </c>
      <c r="S22" s="4">
        <f t="shared" si="0"/>
        <v>5020</v>
      </c>
      <c r="T22" s="4">
        <f t="shared" si="0"/>
        <v>5770</v>
      </c>
      <c r="U22" s="5">
        <f t="shared" si="0"/>
        <v>9520</v>
      </c>
      <c r="V22" s="5">
        <f t="shared" si="0"/>
        <v>17020</v>
      </c>
    </row>
    <row r="23" spans="1:22" ht="13.5">
      <c r="A23" s="1" t="s">
        <v>41</v>
      </c>
      <c r="B23" s="1">
        <v>10420</v>
      </c>
      <c r="C23" s="1">
        <v>9900</v>
      </c>
      <c r="D23" s="1">
        <v>30000</v>
      </c>
      <c r="E23" s="1">
        <f>D23/F23/10000</f>
        <v>250</v>
      </c>
      <c r="F23" s="1">
        <v>0.012</v>
      </c>
      <c r="G23" s="1" t="s">
        <v>41</v>
      </c>
      <c r="H23" s="5">
        <f t="shared" si="0"/>
        <v>9900</v>
      </c>
      <c r="I23" s="5">
        <f t="shared" si="0"/>
        <v>9900</v>
      </c>
      <c r="J23" s="5">
        <f t="shared" si="0"/>
        <v>9900</v>
      </c>
      <c r="K23" s="5">
        <f t="shared" si="0"/>
        <v>9900</v>
      </c>
      <c r="L23" s="5">
        <f t="shared" si="0"/>
        <v>9900</v>
      </c>
      <c r="M23" s="5">
        <f t="shared" si="0"/>
        <v>9900</v>
      </c>
      <c r="N23" s="5">
        <f t="shared" si="0"/>
        <v>9900</v>
      </c>
      <c r="O23" s="5">
        <f t="shared" si="0"/>
        <v>9900</v>
      </c>
      <c r="P23" s="5">
        <f t="shared" si="0"/>
        <v>9900</v>
      </c>
      <c r="Q23" s="5">
        <f t="shared" si="0"/>
        <v>9900</v>
      </c>
      <c r="R23" s="5">
        <f t="shared" si="0"/>
        <v>9900</v>
      </c>
      <c r="S23" s="5">
        <f t="shared" si="0"/>
        <v>9900</v>
      </c>
      <c r="T23" s="5">
        <f t="shared" si="0"/>
        <v>9900</v>
      </c>
      <c r="U23" s="5">
        <f t="shared" si="0"/>
        <v>9900</v>
      </c>
      <c r="V23" s="5">
        <f t="shared" si="0"/>
        <v>9900</v>
      </c>
    </row>
    <row r="24" spans="1:22" ht="13.5">
      <c r="A24" s="1" t="s">
        <v>0</v>
      </c>
      <c r="B24" s="1">
        <v>4000</v>
      </c>
      <c r="C24" s="1">
        <v>3300</v>
      </c>
      <c r="D24" s="1"/>
      <c r="E24" s="1">
        <v>50</v>
      </c>
      <c r="F24" s="1">
        <v>0.012</v>
      </c>
      <c r="G24" s="1" t="s">
        <v>0</v>
      </c>
      <c r="H24" s="2">
        <f aca="true" t="shared" si="1" ref="H24:V24">IF(H$18&lt;$E24,$C24,IF(H$18&gt;$E25,$C25,(H$18-$E24)*$F24*10000+$C24))</f>
        <v>3300</v>
      </c>
      <c r="I24" s="2">
        <f t="shared" si="1"/>
        <v>3300</v>
      </c>
      <c r="J24" s="2">
        <f t="shared" si="1"/>
        <v>3300</v>
      </c>
      <c r="K24" s="2">
        <f t="shared" si="1"/>
        <v>3300</v>
      </c>
      <c r="L24" s="5">
        <f t="shared" si="1"/>
        <v>3300</v>
      </c>
      <c r="M24" s="5">
        <f t="shared" si="1"/>
        <v>3300</v>
      </c>
      <c r="N24" s="4">
        <f t="shared" si="1"/>
        <v>3300</v>
      </c>
      <c r="O24" s="4">
        <f t="shared" si="1"/>
        <v>3300</v>
      </c>
      <c r="P24" s="4">
        <f t="shared" si="1"/>
        <v>3300</v>
      </c>
      <c r="Q24" s="4">
        <f t="shared" si="1"/>
        <v>3720</v>
      </c>
      <c r="R24" s="4">
        <f t="shared" si="1"/>
        <v>5100</v>
      </c>
      <c r="S24" s="5">
        <f t="shared" si="1"/>
        <v>5700</v>
      </c>
      <c r="T24" s="4">
        <f t="shared" si="1"/>
        <v>5700</v>
      </c>
      <c r="U24" s="4">
        <f t="shared" si="1"/>
        <v>5700</v>
      </c>
      <c r="V24" s="4">
        <f t="shared" si="1"/>
        <v>5700</v>
      </c>
    </row>
    <row r="25" spans="1:18" ht="13.5">
      <c r="A25" s="1"/>
      <c r="B25" s="1">
        <v>6400</v>
      </c>
      <c r="C25" s="1">
        <v>5700</v>
      </c>
      <c r="D25" s="1"/>
      <c r="E25" s="1">
        <v>70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32" ht="13.5">
      <c r="A26" s="3" t="s">
        <v>88</v>
      </c>
      <c r="B26" s="1">
        <v>934</v>
      </c>
      <c r="C26" s="1">
        <v>980</v>
      </c>
      <c r="D26" s="1"/>
      <c r="E26" s="1">
        <f>C26/F26/10000</f>
        <v>1.225</v>
      </c>
      <c r="F26" s="1">
        <v>0.08</v>
      </c>
      <c r="G26" s="3" t="s">
        <v>88</v>
      </c>
      <c r="H26" s="5">
        <f aca="true" t="shared" si="2" ref="H26:V26">IF(H$18&lt;=$E26,$B26+$C26,IF(H$18&lt;=$E27,$B26+$C26+(H$18-$E26)*$F26*10000,IF(H$18&lt;=$E28,$B26+$C27+(H$18-$E27)*$F27*10000,$B26+$C28)))</f>
        <v>1914</v>
      </c>
      <c r="I26" s="5">
        <f t="shared" si="2"/>
        <v>1914</v>
      </c>
      <c r="J26" s="5">
        <f t="shared" si="2"/>
        <v>1934</v>
      </c>
      <c r="K26" s="5">
        <f t="shared" si="2"/>
        <v>3334</v>
      </c>
      <c r="L26" s="5">
        <f t="shared" si="2"/>
        <v>6614</v>
      </c>
      <c r="M26" s="5">
        <f t="shared" si="2"/>
        <v>7209</v>
      </c>
      <c r="N26" s="5">
        <f t="shared" si="2"/>
        <v>7909</v>
      </c>
      <c r="O26" s="5">
        <f t="shared" si="2"/>
        <v>13934</v>
      </c>
      <c r="P26" s="5">
        <f t="shared" si="2"/>
        <v>13934</v>
      </c>
      <c r="Q26" s="5">
        <f t="shared" si="2"/>
        <v>13934</v>
      </c>
      <c r="R26" s="5">
        <f t="shared" si="2"/>
        <v>13934</v>
      </c>
      <c r="S26" s="5">
        <f t="shared" si="2"/>
        <v>13934</v>
      </c>
      <c r="T26" s="5">
        <f t="shared" si="2"/>
        <v>13934</v>
      </c>
      <c r="U26" s="5">
        <f t="shared" si="2"/>
        <v>13934</v>
      </c>
      <c r="V26" s="5">
        <f t="shared" si="2"/>
        <v>13934</v>
      </c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18" ht="13.5">
      <c r="A27" s="1"/>
      <c r="B27" s="1"/>
      <c r="C27" s="1">
        <v>5700</v>
      </c>
      <c r="D27" s="1"/>
      <c r="E27" s="1">
        <f>C27/F26/10000</f>
        <v>7.125</v>
      </c>
      <c r="F27" s="1">
        <v>0.02</v>
      </c>
      <c r="G27" s="1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</row>
    <row r="28" spans="2:34" ht="13.5">
      <c r="B28" s="1"/>
      <c r="C28" s="1">
        <v>13000</v>
      </c>
      <c r="E28" s="1">
        <f>(C28-C27)/F27/10000+E27</f>
        <v>43.625</v>
      </c>
      <c r="F28" s="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5"/>
      <c r="AE28" s="5"/>
      <c r="AF28" s="5"/>
      <c r="AG28" s="2"/>
      <c r="AH28" s="2"/>
    </row>
    <row r="29" spans="1:16" ht="13.5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</row>
    <row r="30" spans="1:16" ht="13.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</row>
    <row r="31" spans="1:16" ht="13.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</row>
    <row r="32" spans="8:18" s="6" customFormat="1" ht="13.5">
      <c r="H32" s="6">
        <v>0</v>
      </c>
      <c r="I32" s="6">
        <v>0.5</v>
      </c>
      <c r="J32" s="6">
        <v>0.75</v>
      </c>
      <c r="K32" s="6">
        <v>1</v>
      </c>
      <c r="L32" s="6">
        <v>1.2</v>
      </c>
      <c r="M32" s="6">
        <v>1.225</v>
      </c>
      <c r="N32" s="6">
        <v>1.25</v>
      </c>
      <c r="O32" s="6">
        <v>5.25</v>
      </c>
      <c r="P32" s="6">
        <v>7.125</v>
      </c>
      <c r="Q32" s="6">
        <v>43</v>
      </c>
      <c r="R32" s="6">
        <v>100</v>
      </c>
    </row>
    <row r="33" spans="1:34" s="6" customFormat="1" ht="13.5">
      <c r="A33" s="6" t="s">
        <v>79</v>
      </c>
      <c r="B33" s="7">
        <v>934</v>
      </c>
      <c r="C33" s="7"/>
      <c r="D33" s="6">
        <v>1000</v>
      </c>
      <c r="E33" s="1">
        <f>D33/F33/10000</f>
        <v>0.5</v>
      </c>
      <c r="F33" s="7">
        <v>0.2</v>
      </c>
      <c r="G33" s="8" t="s">
        <v>80</v>
      </c>
      <c r="H33" s="4">
        <f aca="true" t="shared" si="3" ref="H33:R33">IF((H$32-$E33)*$F33*10000&gt;0,(H$32-$E33)*$F33*10000,0)+$B33+$C33</f>
        <v>934</v>
      </c>
      <c r="I33" s="4">
        <f t="shared" si="3"/>
        <v>934</v>
      </c>
      <c r="J33" s="4">
        <f t="shared" si="3"/>
        <v>1434</v>
      </c>
      <c r="K33" s="5">
        <f t="shared" si="3"/>
        <v>1934</v>
      </c>
      <c r="L33" s="5">
        <f t="shared" si="3"/>
        <v>2334</v>
      </c>
      <c r="M33" s="5">
        <f t="shared" si="3"/>
        <v>2384</v>
      </c>
      <c r="N33" s="5">
        <f t="shared" si="3"/>
        <v>2434</v>
      </c>
      <c r="O33" s="5">
        <f t="shared" si="3"/>
        <v>10434</v>
      </c>
      <c r="P33" s="5">
        <f t="shared" si="3"/>
        <v>14184.000000000002</v>
      </c>
      <c r="Q33" s="5">
        <f t="shared" si="3"/>
        <v>85934</v>
      </c>
      <c r="R33" s="5">
        <f t="shared" si="3"/>
        <v>199934.00000000003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6" customFormat="1" ht="13.5">
      <c r="A34" s="6" t="s">
        <v>81</v>
      </c>
      <c r="B34" s="7">
        <v>1500</v>
      </c>
      <c r="C34" s="7"/>
      <c r="D34" s="6">
        <v>2000</v>
      </c>
      <c r="E34" s="1">
        <f>D34/F34/10000</f>
        <v>1</v>
      </c>
      <c r="F34" s="7">
        <v>0.2</v>
      </c>
      <c r="G34" s="8" t="s">
        <v>81</v>
      </c>
      <c r="H34" s="5">
        <f>IF((H$32-$E34)*$F34*10000&gt;0,(H$32-$E34)*$F34*10000,0)+$B34+$C34</f>
        <v>1500</v>
      </c>
      <c r="I34" s="5">
        <f aca="true" t="shared" si="4" ref="I34:R34">IF((I$32-$E34)*$F34*10000&gt;0,(I$32-$E34)*$F34*10000,0)+$B34+$C34</f>
        <v>1500</v>
      </c>
      <c r="J34" s="4">
        <f t="shared" si="4"/>
        <v>1500</v>
      </c>
      <c r="K34" s="4">
        <f t="shared" si="4"/>
        <v>1500</v>
      </c>
      <c r="L34" s="4">
        <f t="shared" si="4"/>
        <v>1900</v>
      </c>
      <c r="M34" s="4">
        <f t="shared" si="4"/>
        <v>1950.0000000000002</v>
      </c>
      <c r="N34" s="5">
        <f t="shared" si="4"/>
        <v>2000</v>
      </c>
      <c r="O34" s="5">
        <f t="shared" si="4"/>
        <v>10000</v>
      </c>
      <c r="P34" s="5">
        <f t="shared" si="4"/>
        <v>13750</v>
      </c>
      <c r="Q34" s="5">
        <f t="shared" si="4"/>
        <v>85500</v>
      </c>
      <c r="R34" s="5">
        <f t="shared" si="4"/>
        <v>199500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6" customFormat="1" ht="13.5">
      <c r="A35" s="6" t="s">
        <v>82</v>
      </c>
      <c r="B35" s="7">
        <v>2500</v>
      </c>
      <c r="C35" s="7"/>
      <c r="D35" s="6">
        <v>4000</v>
      </c>
      <c r="E35" s="1">
        <f>D35/F35/10000</f>
        <v>2</v>
      </c>
      <c r="F35" s="7">
        <v>0.2</v>
      </c>
      <c r="G35" s="8" t="s">
        <v>82</v>
      </c>
      <c r="H35" s="5">
        <f>IF((H$32-$E35)*$F35*10000&gt;0,(H$32-$E35)*$F35*10000,0)+$B35+$C35</f>
        <v>2500</v>
      </c>
      <c r="I35" s="5">
        <f aca="true" t="shared" si="5" ref="I35:R37">IF((I$32-$E35)*$F35*10000&gt;0,(I$32-$E35)*$F35*10000,0)+$B35+$C35</f>
        <v>2500</v>
      </c>
      <c r="J35" s="5">
        <f t="shared" si="5"/>
        <v>2500</v>
      </c>
      <c r="K35" s="5">
        <f t="shared" si="5"/>
        <v>2500</v>
      </c>
      <c r="L35" s="5">
        <f t="shared" si="5"/>
        <v>2500</v>
      </c>
      <c r="M35" s="5">
        <f t="shared" si="5"/>
        <v>2500</v>
      </c>
      <c r="N35" s="5">
        <f t="shared" si="5"/>
        <v>2500</v>
      </c>
      <c r="O35" s="5">
        <f t="shared" si="5"/>
        <v>9000</v>
      </c>
      <c r="P35" s="5">
        <f t="shared" si="5"/>
        <v>12750.000000000002</v>
      </c>
      <c r="Q35" s="5">
        <f t="shared" si="5"/>
        <v>84500.00000000001</v>
      </c>
      <c r="R35" s="5">
        <f t="shared" si="5"/>
        <v>198500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6" customFormat="1" ht="13.5">
      <c r="A36" s="6" t="s">
        <v>83</v>
      </c>
      <c r="B36" s="7">
        <v>4000</v>
      </c>
      <c r="C36" s="7"/>
      <c r="D36" s="6">
        <v>6000</v>
      </c>
      <c r="E36" s="1">
        <f>D36/F36/10000</f>
        <v>3</v>
      </c>
      <c r="F36" s="7">
        <v>0.2</v>
      </c>
      <c r="G36" s="8" t="s">
        <v>83</v>
      </c>
      <c r="H36" s="5">
        <f>IF((H$32-$E36)*$F36*10000&gt;0,(H$32-$E36)*$F36*10000,0)+$B36+$C36</f>
        <v>4000</v>
      </c>
      <c r="I36" s="5">
        <f t="shared" si="5"/>
        <v>4000</v>
      </c>
      <c r="J36" s="5">
        <f t="shared" si="5"/>
        <v>4000</v>
      </c>
      <c r="K36" s="5">
        <f t="shared" si="5"/>
        <v>4000</v>
      </c>
      <c r="L36" s="5">
        <f t="shared" si="5"/>
        <v>4000</v>
      </c>
      <c r="M36" s="5">
        <f t="shared" si="5"/>
        <v>4000</v>
      </c>
      <c r="N36" s="5">
        <f t="shared" si="5"/>
        <v>4000</v>
      </c>
      <c r="O36" s="5">
        <f t="shared" si="5"/>
        <v>8500</v>
      </c>
      <c r="P36" s="5">
        <f t="shared" si="5"/>
        <v>12250</v>
      </c>
      <c r="Q36" s="5">
        <f t="shared" si="5"/>
        <v>84000</v>
      </c>
      <c r="R36" s="5">
        <f t="shared" si="5"/>
        <v>198000.00000000003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6" customFormat="1" ht="13.5">
      <c r="A37" s="6" t="s">
        <v>84</v>
      </c>
      <c r="B37" s="7">
        <v>6500</v>
      </c>
      <c r="C37" s="7"/>
      <c r="D37" s="6">
        <v>11000</v>
      </c>
      <c r="E37" s="1">
        <f>D37/F37/10000</f>
        <v>5.5</v>
      </c>
      <c r="F37" s="7">
        <v>0.2</v>
      </c>
      <c r="G37" s="8" t="s">
        <v>85</v>
      </c>
      <c r="H37" s="5">
        <f>IF((H$32-$E37)*$F37*10000&gt;0,(H$32-$E37)*$F37*10000,0)+$B37+$C37</f>
        <v>6500</v>
      </c>
      <c r="I37" s="5">
        <f t="shared" si="5"/>
        <v>6500</v>
      </c>
      <c r="J37" s="5">
        <f t="shared" si="5"/>
        <v>6500</v>
      </c>
      <c r="K37" s="5">
        <f t="shared" si="5"/>
        <v>6500</v>
      </c>
      <c r="L37" s="5">
        <f t="shared" si="5"/>
        <v>6500</v>
      </c>
      <c r="M37" s="5">
        <f t="shared" si="5"/>
        <v>6500</v>
      </c>
      <c r="N37" s="5">
        <f t="shared" si="5"/>
        <v>6500</v>
      </c>
      <c r="O37" s="5">
        <f t="shared" si="5"/>
        <v>6500</v>
      </c>
      <c r="P37" s="5">
        <f t="shared" si="5"/>
        <v>9750</v>
      </c>
      <c r="Q37" s="5">
        <f t="shared" si="5"/>
        <v>81500</v>
      </c>
      <c r="R37" s="5">
        <f t="shared" si="5"/>
        <v>195500.00000000003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3.5">
      <c r="B38" s="1"/>
      <c r="C38" s="1"/>
      <c r="E38" s="1"/>
      <c r="F38" s="1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5"/>
      <c r="AD38" s="5"/>
      <c r="AE38" s="5"/>
      <c r="AF38" s="5"/>
      <c r="AG38" s="5"/>
      <c r="AH38" s="5"/>
    </row>
    <row r="39" spans="1:32" ht="13.5">
      <c r="A39" s="3" t="s">
        <v>86</v>
      </c>
      <c r="B39" s="1">
        <v>934</v>
      </c>
      <c r="C39" s="1">
        <v>980</v>
      </c>
      <c r="D39" s="1"/>
      <c r="E39" s="1">
        <f>C39/F39/10000</f>
        <v>1.225</v>
      </c>
      <c r="F39" s="1">
        <v>0.08</v>
      </c>
      <c r="G39" s="3" t="s">
        <v>86</v>
      </c>
      <c r="H39" s="5">
        <f aca="true" t="shared" si="6" ref="H39:R39">IF(H$32&lt;=$E39,$B39+$C39,IF(H$32&gt;$E40,$B39+$C40,$B39+$C39+(H$32-$E39)*$F39*10000))</f>
        <v>1914</v>
      </c>
      <c r="I39" s="5">
        <f t="shared" si="6"/>
        <v>1914</v>
      </c>
      <c r="J39" s="5">
        <f t="shared" si="6"/>
        <v>1914</v>
      </c>
      <c r="K39" s="5">
        <f t="shared" si="6"/>
        <v>1914</v>
      </c>
      <c r="L39" s="5">
        <f t="shared" si="6"/>
        <v>1914</v>
      </c>
      <c r="M39" s="5">
        <f t="shared" si="6"/>
        <v>1914</v>
      </c>
      <c r="N39" s="5">
        <f t="shared" si="6"/>
        <v>1934</v>
      </c>
      <c r="O39" s="5">
        <f t="shared" si="6"/>
        <v>5134</v>
      </c>
      <c r="P39" s="5">
        <f t="shared" si="6"/>
        <v>5134</v>
      </c>
      <c r="Q39" s="5">
        <f t="shared" si="6"/>
        <v>5134</v>
      </c>
      <c r="R39" s="5">
        <f t="shared" si="6"/>
        <v>5134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18" ht="13.5">
      <c r="A40" s="1"/>
      <c r="B40" s="1"/>
      <c r="C40" s="1">
        <v>4200</v>
      </c>
      <c r="D40" s="1"/>
      <c r="E40" s="1">
        <f>C40/F39/10000</f>
        <v>5.25</v>
      </c>
      <c r="F40" s="1"/>
      <c r="G40" s="1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</row>
    <row r="41" spans="1:32" ht="13.5">
      <c r="A41" s="3" t="s">
        <v>87</v>
      </c>
      <c r="B41" s="1">
        <v>934</v>
      </c>
      <c r="C41" s="1">
        <v>980</v>
      </c>
      <c r="D41" s="1"/>
      <c r="E41" s="1">
        <f>C41/F41/10000</f>
        <v>1.225</v>
      </c>
      <c r="F41" s="1">
        <v>0.08</v>
      </c>
      <c r="G41" s="3" t="s">
        <v>87</v>
      </c>
      <c r="H41" s="5">
        <f aca="true" t="shared" si="7" ref="H41:R41">IF(H$32&lt;=$E41,$B41+$C41,IF(H$32&gt;$E42,$B41+$C42,$B41+$C41+(H$32-$E41)*$F41*10000))</f>
        <v>1914</v>
      </c>
      <c r="I41" s="5">
        <f t="shared" si="7"/>
        <v>1914</v>
      </c>
      <c r="J41" s="5">
        <f t="shared" si="7"/>
        <v>1914</v>
      </c>
      <c r="K41" s="5">
        <f t="shared" si="7"/>
        <v>1914</v>
      </c>
      <c r="L41" s="5">
        <f t="shared" si="7"/>
        <v>1914</v>
      </c>
      <c r="M41" s="5">
        <f t="shared" si="7"/>
        <v>1914</v>
      </c>
      <c r="N41" s="5">
        <f t="shared" si="7"/>
        <v>1934</v>
      </c>
      <c r="O41" s="5">
        <f t="shared" si="7"/>
        <v>5134</v>
      </c>
      <c r="P41" s="5">
        <f t="shared" si="7"/>
        <v>6634</v>
      </c>
      <c r="Q41" s="5">
        <f t="shared" si="7"/>
        <v>6634</v>
      </c>
      <c r="R41" s="5">
        <f t="shared" si="7"/>
        <v>6634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18" ht="13.5">
      <c r="A42" s="1"/>
      <c r="B42" s="1"/>
      <c r="C42" s="1">
        <v>5700</v>
      </c>
      <c r="D42" s="1"/>
      <c r="E42" s="1">
        <f>C42/F41/10000</f>
        <v>7.125</v>
      </c>
      <c r="F42" s="1"/>
      <c r="G42" s="1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</row>
    <row r="43" spans="1:32" ht="13.5">
      <c r="A43" s="3" t="s">
        <v>88</v>
      </c>
      <c r="B43" s="1">
        <v>934</v>
      </c>
      <c r="C43" s="1">
        <v>980</v>
      </c>
      <c r="D43" s="1"/>
      <c r="E43" s="1">
        <f>C43/F43/10000</f>
        <v>1.225</v>
      </c>
      <c r="F43" s="1">
        <v>0.08</v>
      </c>
      <c r="G43" s="3" t="s">
        <v>88</v>
      </c>
      <c r="H43" s="5">
        <f aca="true" t="shared" si="8" ref="H43:R43">IF(H$32&lt;=$E43,$B43+$C43,IF(H$32&lt;=$E44,$B43+$C43+(H$32-$E43)*$F43*10000,IF(H$32&lt;=$E45,$B43+$C44+(H$32-$E44)*$F44*10000,$B43+$C45)))</f>
        <v>1914</v>
      </c>
      <c r="I43" s="5">
        <f t="shared" si="8"/>
        <v>1914</v>
      </c>
      <c r="J43" s="5">
        <f t="shared" si="8"/>
        <v>1914</v>
      </c>
      <c r="K43" s="5">
        <f t="shared" si="8"/>
        <v>1914</v>
      </c>
      <c r="L43" s="5">
        <f t="shared" si="8"/>
        <v>1914</v>
      </c>
      <c r="M43" s="4">
        <f t="shared" si="8"/>
        <v>1914</v>
      </c>
      <c r="N43" s="4">
        <f t="shared" si="8"/>
        <v>1934</v>
      </c>
      <c r="O43" s="4">
        <f t="shared" si="8"/>
        <v>5134</v>
      </c>
      <c r="P43" s="4">
        <f t="shared" si="8"/>
        <v>6634</v>
      </c>
      <c r="Q43" s="4">
        <f t="shared" si="8"/>
        <v>13809</v>
      </c>
      <c r="R43" s="4">
        <f t="shared" si="8"/>
        <v>13934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18" ht="13.5">
      <c r="A44" s="1"/>
      <c r="B44" s="1"/>
      <c r="C44" s="1">
        <v>5700</v>
      </c>
      <c r="D44" s="1"/>
      <c r="E44" s="1">
        <f>C44/F43/10000</f>
        <v>7.125</v>
      </c>
      <c r="F44" s="1">
        <v>0.02</v>
      </c>
      <c r="G44" s="1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</row>
    <row r="45" spans="2:34" ht="13.5">
      <c r="B45" s="1"/>
      <c r="C45" s="1">
        <v>13000</v>
      </c>
      <c r="E45" s="1">
        <f>(C45-C44)/F44/10000+E44</f>
        <v>43.625</v>
      </c>
      <c r="F45" s="1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  <c r="AE45" s="5"/>
      <c r="AF45" s="5"/>
      <c r="AG45" s="2"/>
      <c r="AH45" s="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9"/>
  <sheetViews>
    <sheetView zoomScale="70" zoomScaleNormal="70" workbookViewId="0" topLeftCell="A1">
      <selection activeCell="A26" sqref="A26"/>
    </sheetView>
  </sheetViews>
  <sheetFormatPr defaultColWidth="9.00390625" defaultRowHeight="13.5"/>
  <cols>
    <col min="15" max="15" width="10.50390625" style="0" bestFit="1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 t="s">
        <v>5</v>
      </c>
      <c r="B4" s="1" t="s">
        <v>7</v>
      </c>
      <c r="C4" s="1" t="s">
        <v>11</v>
      </c>
      <c r="D4" s="1" t="s">
        <v>8</v>
      </c>
      <c r="E4" s="1" t="s">
        <v>10</v>
      </c>
      <c r="F4" s="1" t="s">
        <v>9</v>
      </c>
      <c r="G4" s="1"/>
    </row>
    <row r="5" spans="1:7" ht="13.5">
      <c r="A5" s="1" t="s">
        <v>12</v>
      </c>
      <c r="B5" s="1">
        <v>1800</v>
      </c>
      <c r="C5" s="1">
        <v>934</v>
      </c>
      <c r="D5" s="1">
        <v>1000</v>
      </c>
      <c r="E5" s="1">
        <v>0.5</v>
      </c>
      <c r="F5" s="1">
        <v>0.2</v>
      </c>
      <c r="G5" s="1"/>
    </row>
    <row r="6" spans="1:7" ht="13.5">
      <c r="A6" s="1" t="s">
        <v>1</v>
      </c>
      <c r="B6" s="1">
        <v>2300</v>
      </c>
      <c r="C6" s="1">
        <v>1500</v>
      </c>
      <c r="D6" s="1">
        <v>2000</v>
      </c>
      <c r="E6" s="1">
        <v>1</v>
      </c>
      <c r="F6" s="1">
        <v>0.2</v>
      </c>
      <c r="G6" s="1"/>
    </row>
    <row r="7" spans="1:7" ht="13.5">
      <c r="A7" s="1" t="s">
        <v>2</v>
      </c>
      <c r="B7" s="1">
        <v>3300</v>
      </c>
      <c r="C7" s="1">
        <v>2500</v>
      </c>
      <c r="D7" s="1">
        <v>4000</v>
      </c>
      <c r="E7" s="1">
        <v>2</v>
      </c>
      <c r="F7" s="1">
        <v>0.2</v>
      </c>
      <c r="G7" s="1"/>
    </row>
    <row r="8" spans="1:7" ht="13.5">
      <c r="A8" s="1" t="s">
        <v>3</v>
      </c>
      <c r="B8" s="1">
        <v>4800</v>
      </c>
      <c r="C8" s="1">
        <v>4000</v>
      </c>
      <c r="D8" s="1">
        <v>6000</v>
      </c>
      <c r="E8" s="1">
        <v>3</v>
      </c>
      <c r="F8" s="1">
        <v>0.2</v>
      </c>
      <c r="G8" s="1"/>
    </row>
    <row r="9" spans="1:7" ht="13.5">
      <c r="A9" s="1" t="s">
        <v>13</v>
      </c>
      <c r="B9" s="1">
        <v>7300</v>
      </c>
      <c r="C9" s="1">
        <v>6500</v>
      </c>
      <c r="D9" s="1">
        <v>11000</v>
      </c>
      <c r="E9" s="1">
        <v>5.5</v>
      </c>
      <c r="F9" s="1">
        <v>0.2</v>
      </c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 t="s">
        <v>14</v>
      </c>
      <c r="B11" s="1"/>
      <c r="C11" s="1"/>
      <c r="D11" s="1"/>
      <c r="E11" s="1"/>
      <c r="F11" s="1">
        <v>0.2</v>
      </c>
      <c r="G11" s="1"/>
    </row>
    <row r="12" spans="1:7" ht="13.5">
      <c r="A12" s="1" t="s">
        <v>15</v>
      </c>
      <c r="B12" s="1">
        <v>6000</v>
      </c>
      <c r="C12" s="1"/>
      <c r="D12" s="1"/>
      <c r="E12" s="1">
        <v>30</v>
      </c>
      <c r="F12" s="1">
        <v>0.02</v>
      </c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 t="s">
        <v>16</v>
      </c>
      <c r="B14" s="1">
        <v>9000</v>
      </c>
      <c r="C14" s="1"/>
      <c r="D14" s="1"/>
      <c r="E14" s="1">
        <v>60</v>
      </c>
      <c r="F14" s="1">
        <v>0.015</v>
      </c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20" ht="13.5">
      <c r="A18" s="1" t="s">
        <v>18</v>
      </c>
      <c r="B18" s="1"/>
      <c r="C18" s="1"/>
      <c r="D18" s="1"/>
      <c r="E18" s="1"/>
      <c r="F18" s="1"/>
      <c r="G18" s="1"/>
      <c r="H18">
        <v>0</v>
      </c>
      <c r="I18">
        <v>0.82</v>
      </c>
      <c r="J18">
        <v>10</v>
      </c>
      <c r="K18">
        <v>13.5</v>
      </c>
      <c r="L18">
        <v>45</v>
      </c>
      <c r="M18">
        <v>50</v>
      </c>
      <c r="N18">
        <v>53</v>
      </c>
      <c r="O18">
        <v>62</v>
      </c>
      <c r="P18">
        <v>70</v>
      </c>
      <c r="Q18">
        <v>126</v>
      </c>
      <c r="R18">
        <v>153</v>
      </c>
      <c r="S18">
        <v>250</v>
      </c>
      <c r="T18">
        <v>300</v>
      </c>
    </row>
    <row r="19" spans="1:20" ht="13.5">
      <c r="A19" s="1" t="s">
        <v>19</v>
      </c>
      <c r="B19" s="1">
        <v>1350</v>
      </c>
      <c r="C19" s="1">
        <v>820</v>
      </c>
      <c r="D19" s="1">
        <v>0</v>
      </c>
      <c r="E19" s="1">
        <f>D19/F19/10000</f>
        <v>0</v>
      </c>
      <c r="F19" s="1">
        <v>0.1</v>
      </c>
      <c r="G19" s="1" t="s">
        <v>19</v>
      </c>
      <c r="H19" s="4">
        <f aca="true" t="shared" si="0" ref="H19:T23">IF((H$18-$E19)*$F19*10000&gt;0,(H$18-$E19)*$F19*10000,0)+$B19</f>
        <v>1350</v>
      </c>
      <c r="I19" s="4">
        <f t="shared" si="0"/>
        <v>2170</v>
      </c>
      <c r="J19" s="2">
        <f t="shared" si="0"/>
        <v>11350</v>
      </c>
      <c r="K19" s="2">
        <f t="shared" si="0"/>
        <v>14850</v>
      </c>
      <c r="L19" s="2">
        <f t="shared" si="0"/>
        <v>46350</v>
      </c>
      <c r="M19" s="2">
        <f t="shared" si="0"/>
        <v>51350</v>
      </c>
      <c r="N19" s="2">
        <f t="shared" si="0"/>
        <v>54350.00000000001</v>
      </c>
      <c r="O19" s="2">
        <f t="shared" si="0"/>
        <v>63350</v>
      </c>
      <c r="P19" s="2">
        <f t="shared" si="0"/>
        <v>71350</v>
      </c>
      <c r="Q19" s="2">
        <f t="shared" si="0"/>
        <v>127350.00000000001</v>
      </c>
      <c r="R19" s="2">
        <f t="shared" si="0"/>
        <v>154350</v>
      </c>
      <c r="S19" s="2">
        <f t="shared" si="0"/>
        <v>251350</v>
      </c>
      <c r="T19" s="2">
        <f t="shared" si="0"/>
        <v>301350</v>
      </c>
    </row>
    <row r="20" spans="1:20" ht="13.5">
      <c r="A20" s="1" t="s">
        <v>1</v>
      </c>
      <c r="B20" s="1">
        <v>2170</v>
      </c>
      <c r="C20" s="1">
        <v>1650</v>
      </c>
      <c r="D20" s="1">
        <v>5000</v>
      </c>
      <c r="E20" s="1">
        <f>D20/F20/10000</f>
        <v>10</v>
      </c>
      <c r="F20" s="1">
        <v>0.05</v>
      </c>
      <c r="G20" s="1" t="s">
        <v>1</v>
      </c>
      <c r="H20" s="2">
        <f t="shared" si="0"/>
        <v>2170</v>
      </c>
      <c r="I20" s="4">
        <f t="shared" si="0"/>
        <v>2170</v>
      </c>
      <c r="J20" s="4">
        <f t="shared" si="0"/>
        <v>2170</v>
      </c>
      <c r="K20" s="4">
        <f t="shared" si="0"/>
        <v>3920</v>
      </c>
      <c r="L20" s="5">
        <f t="shared" si="0"/>
        <v>19670</v>
      </c>
      <c r="M20" s="5">
        <f t="shared" si="0"/>
        <v>22170</v>
      </c>
      <c r="N20" s="2">
        <f t="shared" si="0"/>
        <v>23670</v>
      </c>
      <c r="O20" s="2">
        <f t="shared" si="0"/>
        <v>28170</v>
      </c>
      <c r="P20" s="2">
        <f t="shared" si="0"/>
        <v>32170</v>
      </c>
      <c r="Q20" s="2">
        <f t="shared" si="0"/>
        <v>60170.00000000001</v>
      </c>
      <c r="R20" s="2">
        <f t="shared" si="0"/>
        <v>73670</v>
      </c>
      <c r="S20" s="2">
        <f t="shared" si="0"/>
        <v>122170</v>
      </c>
      <c r="T20" s="2">
        <f t="shared" si="0"/>
        <v>147170</v>
      </c>
    </row>
    <row r="21" spans="1:20" ht="13.5">
      <c r="A21" s="1" t="s">
        <v>2</v>
      </c>
      <c r="B21" s="1">
        <v>3900</v>
      </c>
      <c r="C21" s="1">
        <v>3370</v>
      </c>
      <c r="D21" s="1">
        <v>9000</v>
      </c>
      <c r="E21" s="1">
        <f>D21/F21/10000</f>
        <v>45</v>
      </c>
      <c r="F21" s="1">
        <v>0.02</v>
      </c>
      <c r="G21" s="1" t="s">
        <v>2</v>
      </c>
      <c r="H21" s="2">
        <f t="shared" si="0"/>
        <v>3900</v>
      </c>
      <c r="I21" s="2">
        <f t="shared" si="0"/>
        <v>3900</v>
      </c>
      <c r="J21" s="5">
        <f t="shared" si="0"/>
        <v>3900</v>
      </c>
      <c r="K21" s="4">
        <f t="shared" si="0"/>
        <v>3900</v>
      </c>
      <c r="L21" s="4">
        <f t="shared" si="0"/>
        <v>3900</v>
      </c>
      <c r="M21" s="4">
        <f t="shared" si="0"/>
        <v>4900</v>
      </c>
      <c r="N21" s="4">
        <f t="shared" si="0"/>
        <v>5500</v>
      </c>
      <c r="O21" s="11">
        <f t="shared" si="0"/>
        <v>7300</v>
      </c>
      <c r="P21" s="11">
        <f t="shared" si="0"/>
        <v>8900</v>
      </c>
      <c r="Q21" s="11">
        <f t="shared" si="0"/>
        <v>20100</v>
      </c>
      <c r="R21" s="2">
        <f t="shared" si="0"/>
        <v>25500</v>
      </c>
      <c r="S21" s="2">
        <f t="shared" si="0"/>
        <v>44900</v>
      </c>
      <c r="T21" s="2">
        <f t="shared" si="0"/>
        <v>54900.00000000001</v>
      </c>
    </row>
    <row r="22" spans="1:20" ht="13.5">
      <c r="A22" s="1" t="s">
        <v>3</v>
      </c>
      <c r="B22" s="1">
        <v>5500</v>
      </c>
      <c r="C22" s="1">
        <v>5020</v>
      </c>
      <c r="D22" s="1">
        <v>18000</v>
      </c>
      <c r="E22" s="1">
        <f>D22/F22/10000</f>
        <v>120</v>
      </c>
      <c r="F22" s="1">
        <v>0.015</v>
      </c>
      <c r="G22" s="1" t="s">
        <v>3</v>
      </c>
      <c r="H22" s="2">
        <f t="shared" si="0"/>
        <v>5500</v>
      </c>
      <c r="I22" s="2">
        <f t="shared" si="0"/>
        <v>5500</v>
      </c>
      <c r="J22" s="2">
        <f t="shared" si="0"/>
        <v>5500</v>
      </c>
      <c r="K22" s="2">
        <f t="shared" si="0"/>
        <v>5500</v>
      </c>
      <c r="L22" s="2">
        <f t="shared" si="0"/>
        <v>5500</v>
      </c>
      <c r="M22" s="2">
        <f t="shared" si="0"/>
        <v>5500</v>
      </c>
      <c r="N22" s="4">
        <f t="shared" si="0"/>
        <v>5500</v>
      </c>
      <c r="O22" s="4">
        <f t="shared" si="0"/>
        <v>5500</v>
      </c>
      <c r="P22" s="4">
        <f t="shared" si="0"/>
        <v>5500</v>
      </c>
      <c r="Q22" s="4">
        <f t="shared" si="0"/>
        <v>6400</v>
      </c>
      <c r="R22" s="4">
        <f t="shared" si="0"/>
        <v>10450</v>
      </c>
      <c r="S22" s="2">
        <f t="shared" si="0"/>
        <v>25000</v>
      </c>
      <c r="T22" s="2">
        <f t="shared" si="0"/>
        <v>32499.999999999996</v>
      </c>
    </row>
    <row r="23" spans="1:20" ht="13.5">
      <c r="A23" s="1" t="s">
        <v>17</v>
      </c>
      <c r="B23" s="1">
        <v>10420</v>
      </c>
      <c r="C23" s="1">
        <v>9900</v>
      </c>
      <c r="D23" s="1">
        <v>30000</v>
      </c>
      <c r="E23" s="1">
        <f>D23/F23/10000</f>
        <v>250</v>
      </c>
      <c r="F23" s="1">
        <v>0.012</v>
      </c>
      <c r="G23" s="1" t="s">
        <v>17</v>
      </c>
      <c r="H23" s="2">
        <f t="shared" si="0"/>
        <v>10420</v>
      </c>
      <c r="I23" s="2">
        <f t="shared" si="0"/>
        <v>10420</v>
      </c>
      <c r="J23" s="2">
        <f t="shared" si="0"/>
        <v>10420</v>
      </c>
      <c r="K23" s="2">
        <f t="shared" si="0"/>
        <v>10420</v>
      </c>
      <c r="L23" s="2">
        <f t="shared" si="0"/>
        <v>10420</v>
      </c>
      <c r="M23" s="2">
        <f t="shared" si="0"/>
        <v>10420</v>
      </c>
      <c r="N23" s="2">
        <f t="shared" si="0"/>
        <v>10420</v>
      </c>
      <c r="O23" s="2">
        <f t="shared" si="0"/>
        <v>10420</v>
      </c>
      <c r="P23" s="2">
        <f t="shared" si="0"/>
        <v>10420</v>
      </c>
      <c r="Q23" s="2">
        <f t="shared" si="0"/>
        <v>10420</v>
      </c>
      <c r="R23" s="2">
        <f t="shared" si="0"/>
        <v>10420</v>
      </c>
      <c r="S23" s="2">
        <f t="shared" si="0"/>
        <v>10420</v>
      </c>
      <c r="T23" s="2">
        <f t="shared" si="0"/>
        <v>16420</v>
      </c>
    </row>
    <row r="24" spans="1:20" ht="13.5">
      <c r="A24" s="1" t="s">
        <v>0</v>
      </c>
      <c r="B24" s="1">
        <v>4000</v>
      </c>
      <c r="C24" s="1">
        <v>3300</v>
      </c>
      <c r="D24" s="1"/>
      <c r="E24" s="1">
        <v>50</v>
      </c>
      <c r="F24" s="1">
        <v>0.012</v>
      </c>
      <c r="G24" s="1" t="s">
        <v>0</v>
      </c>
      <c r="H24" s="2">
        <f aca="true" t="shared" si="1" ref="H24:T24">IF(H$18&lt;$E24,$B24,IF(H$18&gt;$E25,$B25,(H$18-$E24)*$F24*10000+$B24))</f>
        <v>4000</v>
      </c>
      <c r="I24" s="2">
        <f t="shared" si="1"/>
        <v>4000</v>
      </c>
      <c r="J24" s="2">
        <f t="shared" si="1"/>
        <v>4000</v>
      </c>
      <c r="K24" s="2">
        <f t="shared" si="1"/>
        <v>4000</v>
      </c>
      <c r="L24" s="2">
        <f t="shared" si="1"/>
        <v>4000</v>
      </c>
      <c r="M24" s="2">
        <f t="shared" si="1"/>
        <v>4000</v>
      </c>
      <c r="N24" s="2">
        <f t="shared" si="1"/>
        <v>4360</v>
      </c>
      <c r="O24" s="2">
        <f t="shared" si="1"/>
        <v>5440</v>
      </c>
      <c r="P24" s="2">
        <f t="shared" si="1"/>
        <v>6400</v>
      </c>
      <c r="Q24" s="2">
        <f t="shared" si="1"/>
        <v>6400</v>
      </c>
      <c r="R24" s="2">
        <f t="shared" si="1"/>
        <v>6400</v>
      </c>
      <c r="S24" s="2">
        <f t="shared" si="1"/>
        <v>6400</v>
      </c>
      <c r="T24" s="2">
        <f t="shared" si="1"/>
        <v>6400</v>
      </c>
    </row>
    <row r="25" spans="1:16" ht="13.5">
      <c r="A25" s="1"/>
      <c r="B25" s="1">
        <v>6400</v>
      </c>
      <c r="C25" s="1">
        <v>5700</v>
      </c>
      <c r="D25" s="1"/>
      <c r="E25" s="1">
        <v>70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</row>
    <row r="26" spans="8:32" s="6" customFormat="1" ht="13.5">
      <c r="H26" s="6">
        <v>0</v>
      </c>
      <c r="I26" s="6">
        <v>0.5</v>
      </c>
      <c r="J26" s="6">
        <v>0.75</v>
      </c>
      <c r="K26" s="6">
        <v>1</v>
      </c>
      <c r="L26" s="6">
        <v>1.225</v>
      </c>
      <c r="M26" s="6">
        <v>1.25</v>
      </c>
      <c r="N26" s="6">
        <v>7.125</v>
      </c>
      <c r="O26" s="6">
        <v>8.625</v>
      </c>
      <c r="P26" s="6">
        <v>9</v>
      </c>
      <c r="Q26" s="6">
        <v>35</v>
      </c>
      <c r="R26" s="6">
        <v>37.5</v>
      </c>
      <c r="S26" s="6">
        <v>40</v>
      </c>
      <c r="T26" s="6">
        <v>45</v>
      </c>
      <c r="U26" s="6">
        <v>50</v>
      </c>
      <c r="V26" s="6">
        <v>57.5</v>
      </c>
      <c r="W26" s="6">
        <v>66.7</v>
      </c>
      <c r="X26" s="6">
        <v>70</v>
      </c>
      <c r="Y26" s="6">
        <v>73.3</v>
      </c>
      <c r="Z26" s="6">
        <v>80</v>
      </c>
      <c r="AA26" s="6">
        <v>86.7</v>
      </c>
      <c r="AB26" s="6">
        <v>96.7</v>
      </c>
      <c r="AC26" s="6">
        <v>100</v>
      </c>
      <c r="AD26" s="6">
        <v>116.7</v>
      </c>
      <c r="AE26" s="6">
        <v>133.3</v>
      </c>
      <c r="AF26" s="6">
        <v>150</v>
      </c>
    </row>
    <row r="27" spans="1:34" s="6" customFormat="1" ht="13.5">
      <c r="A27" s="6" t="s">
        <v>6</v>
      </c>
      <c r="B27" s="7">
        <v>1800</v>
      </c>
      <c r="C27" s="7"/>
      <c r="D27" s="6">
        <v>0.5</v>
      </c>
      <c r="E27" s="7">
        <v>0</v>
      </c>
      <c r="F27" s="7">
        <v>0.2</v>
      </c>
      <c r="G27" s="8" t="s">
        <v>20</v>
      </c>
      <c r="H27" s="4">
        <f aca="true" t="shared" si="2" ref="H27:O32">IF((H$26-$E27-$D27)*$F27*10000&gt;0,(H$26-$E27-$D27)*$F27*10000,0)+$B27+$C27</f>
        <v>1800</v>
      </c>
      <c r="I27" s="4">
        <f t="shared" si="2"/>
        <v>1800</v>
      </c>
      <c r="J27" s="4">
        <f t="shared" si="2"/>
        <v>2300</v>
      </c>
      <c r="K27" s="5">
        <f t="shared" si="2"/>
        <v>2800</v>
      </c>
      <c r="L27" s="5">
        <f aca="true" t="shared" si="3" ref="L27:L41">IF((L$26-$E27-$D27)*$F27*10000&gt;0,(L$26-$E27-$D27)*$F27*10000,0)+$B27+$C27</f>
        <v>3250</v>
      </c>
      <c r="M27" s="5">
        <f t="shared" si="2"/>
        <v>3300</v>
      </c>
      <c r="N27" s="5">
        <f t="shared" si="2"/>
        <v>15050.000000000002</v>
      </c>
      <c r="O27" s="5">
        <f t="shared" si="2"/>
        <v>18050</v>
      </c>
      <c r="P27" s="5">
        <f aca="true" t="shared" si="4" ref="P27:U32">IF((P$26-$E27-$D27)*$F27*10000&gt;0,(P$26-$E27-$D27)*$F27*10000,0)+$B27+$C27</f>
        <v>18800</v>
      </c>
      <c r="Q27" s="5">
        <f t="shared" si="4"/>
        <v>70800</v>
      </c>
      <c r="R27" s="5">
        <f t="shared" si="4"/>
        <v>75800</v>
      </c>
      <c r="S27" s="5">
        <f t="shared" si="4"/>
        <v>80800</v>
      </c>
      <c r="T27" s="5">
        <f t="shared" si="4"/>
        <v>90800</v>
      </c>
      <c r="U27" s="5">
        <f t="shared" si="4"/>
        <v>100800</v>
      </c>
      <c r="V27" s="5">
        <f aca="true" t="shared" si="5" ref="V27:AF32">IF((V$26-$E27-$D27)*$F27*10000&gt;0,(V$26-$E27-$D27)*$F27*10000,0)+$B27+$C27</f>
        <v>115800</v>
      </c>
      <c r="W27" s="5">
        <f t="shared" si="5"/>
        <v>134200.00000000003</v>
      </c>
      <c r="X27" s="5">
        <f t="shared" si="5"/>
        <v>140800</v>
      </c>
      <c r="Y27" s="5">
        <f t="shared" si="5"/>
        <v>147400</v>
      </c>
      <c r="Z27" s="5">
        <f t="shared" si="5"/>
        <v>160800</v>
      </c>
      <c r="AA27" s="5">
        <f t="shared" si="5"/>
        <v>174200.00000000003</v>
      </c>
      <c r="AB27" s="5">
        <f t="shared" si="5"/>
        <v>194200.00000000003</v>
      </c>
      <c r="AC27" s="5">
        <f t="shared" si="5"/>
        <v>200800.00000000003</v>
      </c>
      <c r="AD27" s="5">
        <f t="shared" si="5"/>
        <v>234200.00000000003</v>
      </c>
      <c r="AE27" s="5">
        <f t="shared" si="5"/>
        <v>267400</v>
      </c>
      <c r="AF27" s="5">
        <f t="shared" si="5"/>
        <v>300800</v>
      </c>
      <c r="AG27" s="5"/>
      <c r="AH27" s="5"/>
    </row>
    <row r="28" spans="1:34" s="6" customFormat="1" ht="13.5">
      <c r="A28" s="6">
        <v>60</v>
      </c>
      <c r="B28" s="7">
        <v>1800</v>
      </c>
      <c r="C28" s="7">
        <v>6000</v>
      </c>
      <c r="D28" s="6">
        <v>5</v>
      </c>
      <c r="E28" s="7">
        <v>30</v>
      </c>
      <c r="F28" s="7">
        <v>0.02</v>
      </c>
      <c r="G28" s="8" t="s">
        <v>21</v>
      </c>
      <c r="H28" s="5">
        <f t="shared" si="2"/>
        <v>7800</v>
      </c>
      <c r="I28" s="5">
        <f t="shared" si="2"/>
        <v>7800</v>
      </c>
      <c r="J28" s="5">
        <f t="shared" si="2"/>
        <v>7800</v>
      </c>
      <c r="K28" s="5">
        <f t="shared" si="2"/>
        <v>7800</v>
      </c>
      <c r="L28" s="5">
        <f t="shared" si="3"/>
        <v>7800</v>
      </c>
      <c r="M28" s="5">
        <f t="shared" si="2"/>
        <v>7800</v>
      </c>
      <c r="N28" s="5">
        <f t="shared" si="2"/>
        <v>7800</v>
      </c>
      <c r="O28" s="5">
        <f t="shared" si="2"/>
        <v>7800</v>
      </c>
      <c r="P28" s="4">
        <f t="shared" si="4"/>
        <v>7800</v>
      </c>
      <c r="Q28" s="4">
        <f t="shared" si="4"/>
        <v>7800</v>
      </c>
      <c r="R28" s="4">
        <f t="shared" si="4"/>
        <v>8300</v>
      </c>
      <c r="S28" s="5">
        <f t="shared" si="4"/>
        <v>8800</v>
      </c>
      <c r="T28" s="5">
        <f t="shared" si="4"/>
        <v>9800</v>
      </c>
      <c r="U28" s="5">
        <f t="shared" si="4"/>
        <v>10800</v>
      </c>
      <c r="V28" s="5">
        <f t="shared" si="5"/>
        <v>12300</v>
      </c>
      <c r="W28" s="5">
        <f t="shared" si="5"/>
        <v>14140</v>
      </c>
      <c r="X28" s="5">
        <f t="shared" si="5"/>
        <v>14800</v>
      </c>
      <c r="Y28" s="5">
        <f t="shared" si="5"/>
        <v>15460</v>
      </c>
      <c r="Z28" s="5">
        <f t="shared" si="5"/>
        <v>16800</v>
      </c>
      <c r="AA28" s="5">
        <f t="shared" si="5"/>
        <v>18140</v>
      </c>
      <c r="AB28" s="5">
        <f t="shared" si="5"/>
        <v>20140</v>
      </c>
      <c r="AC28" s="5">
        <f t="shared" si="5"/>
        <v>20800</v>
      </c>
      <c r="AD28" s="5">
        <f t="shared" si="5"/>
        <v>24140</v>
      </c>
      <c r="AE28" s="5">
        <f t="shared" si="5"/>
        <v>27460.000000000004</v>
      </c>
      <c r="AF28" s="5">
        <f t="shared" si="5"/>
        <v>30800.000000000004</v>
      </c>
      <c r="AG28" s="5"/>
      <c r="AH28" s="5"/>
    </row>
    <row r="29" spans="1:34" s="6" customFormat="1" ht="13.5">
      <c r="A29" s="6">
        <v>90</v>
      </c>
      <c r="B29" s="7">
        <v>1800</v>
      </c>
      <c r="C29" s="7">
        <v>9000</v>
      </c>
      <c r="D29" s="6">
        <v>6.7</v>
      </c>
      <c r="E29" s="8">
        <v>60</v>
      </c>
      <c r="F29" s="7">
        <v>0.015</v>
      </c>
      <c r="G29" s="8" t="s">
        <v>22</v>
      </c>
      <c r="H29" s="5">
        <f t="shared" si="2"/>
        <v>10800</v>
      </c>
      <c r="I29" s="5">
        <f t="shared" si="2"/>
        <v>10800</v>
      </c>
      <c r="J29" s="5">
        <f t="shared" si="2"/>
        <v>10800</v>
      </c>
      <c r="K29" s="5">
        <f t="shared" si="2"/>
        <v>10800</v>
      </c>
      <c r="L29" s="5">
        <f t="shared" si="3"/>
        <v>10800</v>
      </c>
      <c r="M29" s="5">
        <f t="shared" si="2"/>
        <v>10800</v>
      </c>
      <c r="N29" s="5">
        <f t="shared" si="2"/>
        <v>10800</v>
      </c>
      <c r="O29" s="5">
        <f t="shared" si="2"/>
        <v>10800</v>
      </c>
      <c r="P29" s="5">
        <f t="shared" si="4"/>
        <v>10800</v>
      </c>
      <c r="Q29" s="5">
        <f t="shared" si="4"/>
        <v>10800</v>
      </c>
      <c r="R29" s="5">
        <f t="shared" si="4"/>
        <v>10800</v>
      </c>
      <c r="S29" s="5">
        <f t="shared" si="4"/>
        <v>10800</v>
      </c>
      <c r="T29" s="5">
        <f t="shared" si="4"/>
        <v>10800</v>
      </c>
      <c r="U29" s="5">
        <f t="shared" si="4"/>
        <v>10800</v>
      </c>
      <c r="V29" s="4">
        <f t="shared" si="5"/>
        <v>10800</v>
      </c>
      <c r="W29" s="4">
        <f t="shared" si="5"/>
        <v>10800</v>
      </c>
      <c r="X29" s="4">
        <f t="shared" si="5"/>
        <v>11295</v>
      </c>
      <c r="Y29" s="5">
        <f t="shared" si="5"/>
        <v>11790</v>
      </c>
      <c r="Z29" s="5">
        <f t="shared" si="5"/>
        <v>12795</v>
      </c>
      <c r="AA29" s="5">
        <f t="shared" si="5"/>
        <v>13800</v>
      </c>
      <c r="AB29" s="5">
        <f t="shared" si="5"/>
        <v>15300</v>
      </c>
      <c r="AC29" s="5">
        <f t="shared" si="5"/>
        <v>15795</v>
      </c>
      <c r="AD29" s="5">
        <f t="shared" si="5"/>
        <v>18300</v>
      </c>
      <c r="AE29" s="5">
        <f t="shared" si="5"/>
        <v>20790</v>
      </c>
      <c r="AF29" s="5">
        <f t="shared" si="5"/>
        <v>23295</v>
      </c>
      <c r="AG29" s="5"/>
      <c r="AH29" s="5"/>
    </row>
    <row r="30" spans="1:34" s="6" customFormat="1" ht="13.5">
      <c r="A30" s="6" t="s">
        <v>1</v>
      </c>
      <c r="B30" s="7">
        <v>2300</v>
      </c>
      <c r="C30" s="7"/>
      <c r="D30" s="6">
        <v>1</v>
      </c>
      <c r="E30" s="7">
        <v>0</v>
      </c>
      <c r="F30" s="7">
        <v>0.2</v>
      </c>
      <c r="G30" s="8" t="s">
        <v>1</v>
      </c>
      <c r="H30" s="5">
        <f t="shared" si="2"/>
        <v>2300</v>
      </c>
      <c r="I30" s="5">
        <f t="shared" si="2"/>
        <v>2300</v>
      </c>
      <c r="J30" s="4">
        <f t="shared" si="2"/>
        <v>2300</v>
      </c>
      <c r="K30" s="4">
        <f t="shared" si="2"/>
        <v>2300</v>
      </c>
      <c r="L30" s="4">
        <f t="shared" si="3"/>
        <v>2750</v>
      </c>
      <c r="M30" s="4">
        <f t="shared" si="2"/>
        <v>2800</v>
      </c>
      <c r="N30" s="5">
        <f t="shared" si="2"/>
        <v>14550</v>
      </c>
      <c r="O30" s="5">
        <f t="shared" si="2"/>
        <v>17550</v>
      </c>
      <c r="P30" s="5">
        <f t="shared" si="4"/>
        <v>18300</v>
      </c>
      <c r="Q30" s="5">
        <f t="shared" si="4"/>
        <v>70300</v>
      </c>
      <c r="R30" s="5">
        <f t="shared" si="4"/>
        <v>75300</v>
      </c>
      <c r="S30" s="5">
        <f t="shared" si="4"/>
        <v>80300</v>
      </c>
      <c r="T30" s="5">
        <f t="shared" si="4"/>
        <v>90300</v>
      </c>
      <c r="U30" s="5">
        <f t="shared" si="4"/>
        <v>100300</v>
      </c>
      <c r="V30" s="5">
        <f t="shared" si="5"/>
        <v>115300</v>
      </c>
      <c r="W30" s="5">
        <f t="shared" si="5"/>
        <v>133700</v>
      </c>
      <c r="X30" s="5">
        <f t="shared" si="5"/>
        <v>140300</v>
      </c>
      <c r="Y30" s="5">
        <f t="shared" si="5"/>
        <v>146900</v>
      </c>
      <c r="Z30" s="5">
        <f t="shared" si="5"/>
        <v>160300</v>
      </c>
      <c r="AA30" s="5">
        <f t="shared" si="5"/>
        <v>173700</v>
      </c>
      <c r="AB30" s="5">
        <f t="shared" si="5"/>
        <v>193700</v>
      </c>
      <c r="AC30" s="5">
        <f t="shared" si="5"/>
        <v>200300</v>
      </c>
      <c r="AD30" s="5">
        <f t="shared" si="5"/>
        <v>233700</v>
      </c>
      <c r="AE30" s="5">
        <f t="shared" si="5"/>
        <v>266900.00000000006</v>
      </c>
      <c r="AF30" s="5">
        <f t="shared" si="5"/>
        <v>300300</v>
      </c>
      <c r="AG30" s="5"/>
      <c r="AH30" s="5"/>
    </row>
    <row r="31" spans="1:34" s="6" customFormat="1" ht="13.5">
      <c r="A31" s="6">
        <v>60</v>
      </c>
      <c r="B31" s="7">
        <v>2300</v>
      </c>
      <c r="C31" s="7">
        <v>6000</v>
      </c>
      <c r="D31" s="6">
        <v>10</v>
      </c>
      <c r="E31" s="7">
        <v>30</v>
      </c>
      <c r="F31" s="7">
        <v>0.02</v>
      </c>
      <c r="G31" s="8" t="s">
        <v>23</v>
      </c>
      <c r="H31" s="5">
        <f t="shared" si="2"/>
        <v>8300</v>
      </c>
      <c r="I31" s="5">
        <f t="shared" si="2"/>
        <v>8300</v>
      </c>
      <c r="J31" s="5">
        <f t="shared" si="2"/>
        <v>8300</v>
      </c>
      <c r="K31" s="5">
        <f t="shared" si="2"/>
        <v>8300</v>
      </c>
      <c r="L31" s="5">
        <f t="shared" si="3"/>
        <v>8300</v>
      </c>
      <c r="M31" s="5">
        <f t="shared" si="2"/>
        <v>8300</v>
      </c>
      <c r="N31" s="5">
        <f t="shared" si="2"/>
        <v>8300</v>
      </c>
      <c r="O31" s="5">
        <f t="shared" si="2"/>
        <v>8300</v>
      </c>
      <c r="P31" s="5">
        <f t="shared" si="4"/>
        <v>8300</v>
      </c>
      <c r="Q31" s="5">
        <f t="shared" si="4"/>
        <v>8300</v>
      </c>
      <c r="R31" s="4">
        <f t="shared" si="4"/>
        <v>8300</v>
      </c>
      <c r="S31" s="4">
        <f t="shared" si="4"/>
        <v>8300</v>
      </c>
      <c r="T31" s="4">
        <f t="shared" si="4"/>
        <v>9300</v>
      </c>
      <c r="U31" s="5">
        <f t="shared" si="4"/>
        <v>10300</v>
      </c>
      <c r="V31" s="5">
        <f t="shared" si="5"/>
        <v>11800</v>
      </c>
      <c r="W31" s="5">
        <f t="shared" si="5"/>
        <v>13640</v>
      </c>
      <c r="X31" s="5">
        <f t="shared" si="5"/>
        <v>14300</v>
      </c>
      <c r="Y31" s="5">
        <f t="shared" si="5"/>
        <v>14960</v>
      </c>
      <c r="Z31" s="5">
        <f t="shared" si="5"/>
        <v>16300</v>
      </c>
      <c r="AA31" s="5">
        <f t="shared" si="5"/>
        <v>17640</v>
      </c>
      <c r="AB31" s="5">
        <f t="shared" si="5"/>
        <v>19640</v>
      </c>
      <c r="AC31" s="5">
        <f t="shared" si="5"/>
        <v>20300</v>
      </c>
      <c r="AD31" s="5">
        <f t="shared" si="5"/>
        <v>23640</v>
      </c>
      <c r="AE31" s="5">
        <f t="shared" si="5"/>
        <v>26960.000000000004</v>
      </c>
      <c r="AF31" s="5">
        <f t="shared" si="5"/>
        <v>30300</v>
      </c>
      <c r="AG31" s="5"/>
      <c r="AH31" s="5"/>
    </row>
    <row r="32" spans="1:34" s="6" customFormat="1" ht="13.5">
      <c r="A32" s="6">
        <v>90</v>
      </c>
      <c r="B32" s="7">
        <v>2300</v>
      </c>
      <c r="C32" s="7">
        <v>9000</v>
      </c>
      <c r="D32" s="6">
        <v>13.3</v>
      </c>
      <c r="E32" s="7">
        <v>60</v>
      </c>
      <c r="F32" s="7">
        <v>0.015</v>
      </c>
      <c r="G32" s="8" t="s">
        <v>24</v>
      </c>
      <c r="H32" s="5">
        <f t="shared" si="2"/>
        <v>11300</v>
      </c>
      <c r="I32" s="5">
        <f t="shared" si="2"/>
        <v>11300</v>
      </c>
      <c r="J32" s="5">
        <f t="shared" si="2"/>
        <v>11300</v>
      </c>
      <c r="K32" s="5">
        <f t="shared" si="2"/>
        <v>11300</v>
      </c>
      <c r="L32" s="5">
        <f t="shared" si="3"/>
        <v>11300</v>
      </c>
      <c r="M32" s="5">
        <f t="shared" si="2"/>
        <v>11300</v>
      </c>
      <c r="N32" s="5">
        <f t="shared" si="2"/>
        <v>11300</v>
      </c>
      <c r="O32" s="5">
        <f t="shared" si="2"/>
        <v>11300</v>
      </c>
      <c r="P32" s="5">
        <f t="shared" si="4"/>
        <v>11300</v>
      </c>
      <c r="Q32" s="5">
        <f t="shared" si="4"/>
        <v>11300</v>
      </c>
      <c r="R32" s="5">
        <f t="shared" si="4"/>
        <v>11300</v>
      </c>
      <c r="S32" s="5">
        <f t="shared" si="4"/>
        <v>11300</v>
      </c>
      <c r="T32" s="5">
        <f t="shared" si="4"/>
        <v>11300</v>
      </c>
      <c r="U32" s="5">
        <f t="shared" si="4"/>
        <v>11300</v>
      </c>
      <c r="V32" s="5">
        <f t="shared" si="5"/>
        <v>11300</v>
      </c>
      <c r="W32" s="5">
        <f t="shared" si="5"/>
        <v>11300</v>
      </c>
      <c r="X32" s="4">
        <f t="shared" si="5"/>
        <v>11300</v>
      </c>
      <c r="Y32" s="4">
        <f t="shared" si="5"/>
        <v>11300</v>
      </c>
      <c r="Z32" s="4">
        <f t="shared" si="5"/>
        <v>12305</v>
      </c>
      <c r="AA32" s="5">
        <f t="shared" si="5"/>
        <v>13310</v>
      </c>
      <c r="AB32" s="5">
        <f t="shared" si="5"/>
        <v>14810</v>
      </c>
      <c r="AC32" s="5">
        <f t="shared" si="5"/>
        <v>15305</v>
      </c>
      <c r="AD32" s="5">
        <f t="shared" si="5"/>
        <v>17810</v>
      </c>
      <c r="AE32" s="5">
        <f t="shared" si="5"/>
        <v>20300</v>
      </c>
      <c r="AF32" s="5">
        <f t="shared" si="5"/>
        <v>22805</v>
      </c>
      <c r="AG32" s="5"/>
      <c r="AH32" s="5"/>
    </row>
    <row r="33" spans="1:34" s="6" customFormat="1" ht="13.5">
      <c r="A33" s="6" t="s">
        <v>2</v>
      </c>
      <c r="B33" s="7">
        <v>3300</v>
      </c>
      <c r="C33" s="7"/>
      <c r="D33" s="6">
        <v>2</v>
      </c>
      <c r="E33" s="7">
        <v>0</v>
      </c>
      <c r="F33" s="7">
        <v>0.2</v>
      </c>
      <c r="G33" s="8" t="s">
        <v>2</v>
      </c>
      <c r="H33" s="5">
        <f aca="true" t="shared" si="6" ref="H33:O41">IF((H$26-$E33-$D33)*$F33*10000&gt;0,(H$26-$E33-$D33)*$F33*10000,0)+$B33+$C33</f>
        <v>3300</v>
      </c>
      <c r="I33" s="5">
        <f t="shared" si="6"/>
        <v>3300</v>
      </c>
      <c r="J33" s="5">
        <f t="shared" si="6"/>
        <v>3300</v>
      </c>
      <c r="K33" s="5">
        <f t="shared" si="6"/>
        <v>3300</v>
      </c>
      <c r="L33" s="5">
        <f t="shared" si="3"/>
        <v>3300</v>
      </c>
      <c r="M33" s="5">
        <f t="shared" si="6"/>
        <v>3300</v>
      </c>
      <c r="N33" s="5">
        <f t="shared" si="6"/>
        <v>13550.000000000002</v>
      </c>
      <c r="O33" s="5">
        <f t="shared" si="6"/>
        <v>16550</v>
      </c>
      <c r="P33" s="5">
        <f aca="true" t="shared" si="7" ref="P33:U41">IF((P$26-$E33-$D33)*$F33*10000&gt;0,(P$26-$E33-$D33)*$F33*10000,0)+$B33+$C33</f>
        <v>17300</v>
      </c>
      <c r="Q33" s="5">
        <f t="shared" si="7"/>
        <v>69300</v>
      </c>
      <c r="R33" s="5">
        <f t="shared" si="7"/>
        <v>74300</v>
      </c>
      <c r="S33" s="5">
        <f t="shared" si="7"/>
        <v>79300</v>
      </c>
      <c r="T33" s="5">
        <f t="shared" si="7"/>
        <v>89300</v>
      </c>
      <c r="U33" s="5">
        <f t="shared" si="7"/>
        <v>99300.00000000001</v>
      </c>
      <c r="V33" s="5">
        <f aca="true" t="shared" si="8" ref="V33:AF41">IF((V$26-$E33-$D33)*$F33*10000&gt;0,(V$26-$E33-$D33)*$F33*10000,0)+$B33+$C33</f>
        <v>114300.00000000001</v>
      </c>
      <c r="W33" s="5">
        <f t="shared" si="8"/>
        <v>132700</v>
      </c>
      <c r="X33" s="5">
        <f t="shared" si="8"/>
        <v>139300</v>
      </c>
      <c r="Y33" s="5">
        <f t="shared" si="8"/>
        <v>145900</v>
      </c>
      <c r="Z33" s="5">
        <f t="shared" si="8"/>
        <v>159300</v>
      </c>
      <c r="AA33" s="5">
        <f t="shared" si="8"/>
        <v>172700</v>
      </c>
      <c r="AB33" s="5">
        <f t="shared" si="8"/>
        <v>192700</v>
      </c>
      <c r="AC33" s="5">
        <f t="shared" si="8"/>
        <v>199300</v>
      </c>
      <c r="AD33" s="5">
        <f t="shared" si="8"/>
        <v>232700</v>
      </c>
      <c r="AE33" s="5">
        <f t="shared" si="8"/>
        <v>265900.00000000006</v>
      </c>
      <c r="AF33" s="5">
        <f t="shared" si="8"/>
        <v>299300</v>
      </c>
      <c r="AG33" s="5"/>
      <c r="AH33" s="5"/>
    </row>
    <row r="34" spans="1:34" s="6" customFormat="1" ht="13.5">
      <c r="A34" s="6">
        <v>60</v>
      </c>
      <c r="B34" s="7">
        <v>3300</v>
      </c>
      <c r="C34" s="7">
        <v>6000</v>
      </c>
      <c r="D34" s="6">
        <v>20</v>
      </c>
      <c r="E34" s="7">
        <v>30</v>
      </c>
      <c r="F34" s="7">
        <v>0.02</v>
      </c>
      <c r="G34" s="8" t="s">
        <v>25</v>
      </c>
      <c r="H34" s="5">
        <f t="shared" si="6"/>
        <v>9300</v>
      </c>
      <c r="I34" s="5">
        <f t="shared" si="6"/>
        <v>9300</v>
      </c>
      <c r="J34" s="5">
        <f t="shared" si="6"/>
        <v>9300</v>
      </c>
      <c r="K34" s="5">
        <f t="shared" si="6"/>
        <v>9300</v>
      </c>
      <c r="L34" s="5">
        <f t="shared" si="3"/>
        <v>9300</v>
      </c>
      <c r="M34" s="5">
        <f t="shared" si="6"/>
        <v>9300</v>
      </c>
      <c r="N34" s="5">
        <f t="shared" si="6"/>
        <v>9300</v>
      </c>
      <c r="O34" s="5">
        <f t="shared" si="6"/>
        <v>9300</v>
      </c>
      <c r="P34" s="5">
        <f t="shared" si="7"/>
        <v>9300</v>
      </c>
      <c r="Q34" s="5">
        <f t="shared" si="7"/>
        <v>9300</v>
      </c>
      <c r="R34" s="5">
        <f t="shared" si="7"/>
        <v>9300</v>
      </c>
      <c r="S34" s="5">
        <f t="shared" si="7"/>
        <v>9300</v>
      </c>
      <c r="T34" s="4">
        <f t="shared" si="7"/>
        <v>9300</v>
      </c>
      <c r="U34" s="4">
        <f t="shared" si="7"/>
        <v>9300</v>
      </c>
      <c r="V34" s="4">
        <f t="shared" si="8"/>
        <v>10800</v>
      </c>
      <c r="W34" s="5">
        <f t="shared" si="8"/>
        <v>12640</v>
      </c>
      <c r="X34" s="5">
        <f t="shared" si="8"/>
        <v>13300</v>
      </c>
      <c r="Y34" s="5">
        <f t="shared" si="8"/>
        <v>13960</v>
      </c>
      <c r="Z34" s="5">
        <f t="shared" si="8"/>
        <v>15300</v>
      </c>
      <c r="AA34" s="5">
        <f t="shared" si="8"/>
        <v>16640</v>
      </c>
      <c r="AB34" s="5">
        <f t="shared" si="8"/>
        <v>18640</v>
      </c>
      <c r="AC34" s="5">
        <f t="shared" si="8"/>
        <v>19300</v>
      </c>
      <c r="AD34" s="5">
        <f t="shared" si="8"/>
        <v>22640</v>
      </c>
      <c r="AE34" s="5">
        <f t="shared" si="8"/>
        <v>25960.000000000004</v>
      </c>
      <c r="AF34" s="5">
        <f t="shared" si="8"/>
        <v>29300</v>
      </c>
      <c r="AG34" s="5"/>
      <c r="AH34" s="5"/>
    </row>
    <row r="35" spans="1:34" s="6" customFormat="1" ht="13.5">
      <c r="A35" s="6">
        <v>90</v>
      </c>
      <c r="B35" s="7">
        <v>3300</v>
      </c>
      <c r="C35" s="7">
        <v>9000</v>
      </c>
      <c r="D35" s="6">
        <v>26.7</v>
      </c>
      <c r="E35" s="7">
        <v>60</v>
      </c>
      <c r="F35" s="7">
        <v>0.015</v>
      </c>
      <c r="G35" s="8" t="s">
        <v>26</v>
      </c>
      <c r="H35" s="5">
        <f t="shared" si="6"/>
        <v>12300</v>
      </c>
      <c r="I35" s="5">
        <f t="shared" si="6"/>
        <v>12300</v>
      </c>
      <c r="J35" s="5">
        <f t="shared" si="6"/>
        <v>12300</v>
      </c>
      <c r="K35" s="5">
        <f t="shared" si="6"/>
        <v>12300</v>
      </c>
      <c r="L35" s="5">
        <f t="shared" si="3"/>
        <v>12300</v>
      </c>
      <c r="M35" s="5">
        <f t="shared" si="6"/>
        <v>12300</v>
      </c>
      <c r="N35" s="5">
        <f t="shared" si="6"/>
        <v>12300</v>
      </c>
      <c r="O35" s="5">
        <f t="shared" si="6"/>
        <v>12300</v>
      </c>
      <c r="P35" s="5">
        <f t="shared" si="7"/>
        <v>12300</v>
      </c>
      <c r="Q35" s="5">
        <f t="shared" si="7"/>
        <v>12300</v>
      </c>
      <c r="R35" s="5">
        <f t="shared" si="7"/>
        <v>12300</v>
      </c>
      <c r="S35" s="5">
        <f t="shared" si="7"/>
        <v>12300</v>
      </c>
      <c r="T35" s="5">
        <f t="shared" si="7"/>
        <v>12300</v>
      </c>
      <c r="U35" s="5">
        <f t="shared" si="7"/>
        <v>12300</v>
      </c>
      <c r="V35" s="5">
        <f t="shared" si="8"/>
        <v>12300</v>
      </c>
      <c r="W35" s="5">
        <f t="shared" si="8"/>
        <v>12300</v>
      </c>
      <c r="X35" s="5">
        <f t="shared" si="8"/>
        <v>12300</v>
      </c>
      <c r="Y35" s="5">
        <f t="shared" si="8"/>
        <v>12300</v>
      </c>
      <c r="Z35" s="4">
        <f t="shared" si="8"/>
        <v>12300</v>
      </c>
      <c r="AA35" s="4">
        <f t="shared" si="8"/>
        <v>12300</v>
      </c>
      <c r="AB35" s="4">
        <f t="shared" si="8"/>
        <v>13800</v>
      </c>
      <c r="AC35" s="5">
        <f t="shared" si="8"/>
        <v>14295</v>
      </c>
      <c r="AD35" s="5">
        <f t="shared" si="8"/>
        <v>16800</v>
      </c>
      <c r="AE35" s="5">
        <f t="shared" si="8"/>
        <v>19290</v>
      </c>
      <c r="AF35" s="5">
        <f t="shared" si="8"/>
        <v>21795</v>
      </c>
      <c r="AG35" s="5"/>
      <c r="AH35" s="5"/>
    </row>
    <row r="36" spans="1:34" s="6" customFormat="1" ht="13.5">
      <c r="A36" s="6" t="s">
        <v>3</v>
      </c>
      <c r="B36" s="7">
        <v>4800</v>
      </c>
      <c r="C36" s="7"/>
      <c r="D36" s="6">
        <v>3</v>
      </c>
      <c r="E36" s="7">
        <v>0</v>
      </c>
      <c r="F36" s="7">
        <v>0.2</v>
      </c>
      <c r="G36" s="8" t="s">
        <v>3</v>
      </c>
      <c r="H36" s="5">
        <f t="shared" si="6"/>
        <v>4800</v>
      </c>
      <c r="I36" s="5">
        <f t="shared" si="6"/>
        <v>4800</v>
      </c>
      <c r="J36" s="5">
        <f t="shared" si="6"/>
        <v>4800</v>
      </c>
      <c r="K36" s="5">
        <f t="shared" si="6"/>
        <v>4800</v>
      </c>
      <c r="L36" s="5">
        <f t="shared" si="3"/>
        <v>4800</v>
      </c>
      <c r="M36" s="5">
        <f t="shared" si="6"/>
        <v>4800</v>
      </c>
      <c r="N36" s="5">
        <f t="shared" si="6"/>
        <v>13050</v>
      </c>
      <c r="O36" s="5">
        <f t="shared" si="6"/>
        <v>16050</v>
      </c>
      <c r="P36" s="5">
        <f t="shared" si="7"/>
        <v>16800</v>
      </c>
      <c r="Q36" s="5">
        <f t="shared" si="7"/>
        <v>68800</v>
      </c>
      <c r="R36" s="5">
        <f t="shared" si="7"/>
        <v>73800</v>
      </c>
      <c r="S36" s="5">
        <f t="shared" si="7"/>
        <v>78800</v>
      </c>
      <c r="T36" s="5">
        <f t="shared" si="7"/>
        <v>88800</v>
      </c>
      <c r="U36" s="5">
        <f t="shared" si="7"/>
        <v>98800</v>
      </c>
      <c r="V36" s="5">
        <f t="shared" si="8"/>
        <v>113800</v>
      </c>
      <c r="W36" s="5">
        <f t="shared" si="8"/>
        <v>132200</v>
      </c>
      <c r="X36" s="5">
        <f t="shared" si="8"/>
        <v>138800</v>
      </c>
      <c r="Y36" s="5">
        <f t="shared" si="8"/>
        <v>145400</v>
      </c>
      <c r="Z36" s="5">
        <f t="shared" si="8"/>
        <v>158800</v>
      </c>
      <c r="AA36" s="5">
        <f t="shared" si="8"/>
        <v>172200.00000000003</v>
      </c>
      <c r="AB36" s="5">
        <f t="shared" si="8"/>
        <v>192200.00000000003</v>
      </c>
      <c r="AC36" s="5">
        <f t="shared" si="8"/>
        <v>198800.00000000003</v>
      </c>
      <c r="AD36" s="5">
        <f t="shared" si="8"/>
        <v>232200.00000000003</v>
      </c>
      <c r="AE36" s="5">
        <f t="shared" si="8"/>
        <v>265400</v>
      </c>
      <c r="AF36" s="5">
        <f t="shared" si="8"/>
        <v>298800</v>
      </c>
      <c r="AG36" s="5"/>
      <c r="AH36" s="5"/>
    </row>
    <row r="37" spans="1:34" s="6" customFormat="1" ht="13.5">
      <c r="A37" s="6">
        <v>60</v>
      </c>
      <c r="B37" s="7">
        <v>4800</v>
      </c>
      <c r="C37" s="7">
        <v>6000</v>
      </c>
      <c r="D37" s="6">
        <v>30</v>
      </c>
      <c r="E37" s="7">
        <v>30</v>
      </c>
      <c r="F37" s="7">
        <v>0.02</v>
      </c>
      <c r="G37" s="8" t="s">
        <v>27</v>
      </c>
      <c r="H37" s="5">
        <f t="shared" si="6"/>
        <v>10800</v>
      </c>
      <c r="I37" s="5">
        <f t="shared" si="6"/>
        <v>10800</v>
      </c>
      <c r="J37" s="5">
        <f t="shared" si="6"/>
        <v>10800</v>
      </c>
      <c r="K37" s="5">
        <f t="shared" si="6"/>
        <v>10800</v>
      </c>
      <c r="L37" s="5">
        <f t="shared" si="3"/>
        <v>10800</v>
      </c>
      <c r="M37" s="5">
        <f t="shared" si="6"/>
        <v>10800</v>
      </c>
      <c r="N37" s="5">
        <f t="shared" si="6"/>
        <v>10800</v>
      </c>
      <c r="O37" s="5">
        <f t="shared" si="6"/>
        <v>10800</v>
      </c>
      <c r="P37" s="5">
        <f t="shared" si="7"/>
        <v>10800</v>
      </c>
      <c r="Q37" s="5">
        <f t="shared" si="7"/>
        <v>10800</v>
      </c>
      <c r="R37" s="5">
        <f t="shared" si="7"/>
        <v>10800</v>
      </c>
      <c r="S37" s="5">
        <f t="shared" si="7"/>
        <v>10800</v>
      </c>
      <c r="T37" s="5">
        <f t="shared" si="7"/>
        <v>10800</v>
      </c>
      <c r="U37" s="5">
        <f t="shared" si="7"/>
        <v>10800</v>
      </c>
      <c r="V37" s="5">
        <f t="shared" si="8"/>
        <v>10800</v>
      </c>
      <c r="W37" s="5">
        <f t="shared" si="8"/>
        <v>12140</v>
      </c>
      <c r="X37" s="5">
        <f t="shared" si="8"/>
        <v>12800</v>
      </c>
      <c r="Y37" s="5">
        <f t="shared" si="8"/>
        <v>13460</v>
      </c>
      <c r="Z37" s="5">
        <f t="shared" si="8"/>
        <v>14800</v>
      </c>
      <c r="AA37" s="5">
        <f t="shared" si="8"/>
        <v>16140</v>
      </c>
      <c r="AB37" s="5">
        <f t="shared" si="8"/>
        <v>18140</v>
      </c>
      <c r="AC37" s="5">
        <f t="shared" si="8"/>
        <v>18800</v>
      </c>
      <c r="AD37" s="5">
        <f t="shared" si="8"/>
        <v>22140</v>
      </c>
      <c r="AE37" s="5">
        <f t="shared" si="8"/>
        <v>25460</v>
      </c>
      <c r="AF37" s="5">
        <f t="shared" si="8"/>
        <v>28800</v>
      </c>
      <c r="AG37" s="5"/>
      <c r="AH37" s="5"/>
    </row>
    <row r="38" spans="1:34" s="6" customFormat="1" ht="13.5">
      <c r="A38" s="6">
        <v>90</v>
      </c>
      <c r="B38" s="7">
        <v>4800</v>
      </c>
      <c r="C38" s="7">
        <v>9000</v>
      </c>
      <c r="D38" s="6">
        <v>40</v>
      </c>
      <c r="E38" s="7">
        <v>60</v>
      </c>
      <c r="F38" s="7">
        <v>0.015</v>
      </c>
      <c r="G38" s="8" t="s">
        <v>28</v>
      </c>
      <c r="H38" s="5">
        <f t="shared" si="6"/>
        <v>13800</v>
      </c>
      <c r="I38" s="5">
        <f t="shared" si="6"/>
        <v>13800</v>
      </c>
      <c r="J38" s="5">
        <f t="shared" si="6"/>
        <v>13800</v>
      </c>
      <c r="K38" s="5">
        <f t="shared" si="6"/>
        <v>13800</v>
      </c>
      <c r="L38" s="5">
        <f t="shared" si="3"/>
        <v>13800</v>
      </c>
      <c r="M38" s="5">
        <f t="shared" si="6"/>
        <v>13800</v>
      </c>
      <c r="N38" s="5">
        <f t="shared" si="6"/>
        <v>13800</v>
      </c>
      <c r="O38" s="5">
        <f t="shared" si="6"/>
        <v>13800</v>
      </c>
      <c r="P38" s="5">
        <f t="shared" si="7"/>
        <v>13800</v>
      </c>
      <c r="Q38" s="5">
        <f t="shared" si="7"/>
        <v>13800</v>
      </c>
      <c r="R38" s="5">
        <f t="shared" si="7"/>
        <v>13800</v>
      </c>
      <c r="S38" s="5">
        <f t="shared" si="7"/>
        <v>13800</v>
      </c>
      <c r="T38" s="5">
        <f t="shared" si="7"/>
        <v>13800</v>
      </c>
      <c r="U38" s="5">
        <f t="shared" si="7"/>
        <v>13800</v>
      </c>
      <c r="V38" s="5">
        <f t="shared" si="8"/>
        <v>13800</v>
      </c>
      <c r="W38" s="5">
        <f t="shared" si="8"/>
        <v>13800</v>
      </c>
      <c r="X38" s="5">
        <f t="shared" si="8"/>
        <v>13800</v>
      </c>
      <c r="Y38" s="5">
        <f t="shared" si="8"/>
        <v>13800</v>
      </c>
      <c r="Z38" s="5">
        <f t="shared" si="8"/>
        <v>13800</v>
      </c>
      <c r="AA38" s="5">
        <f t="shared" si="8"/>
        <v>13800</v>
      </c>
      <c r="AB38" s="4">
        <f t="shared" si="8"/>
        <v>13800</v>
      </c>
      <c r="AC38" s="4">
        <f t="shared" si="8"/>
        <v>13800</v>
      </c>
      <c r="AD38" s="4">
        <f t="shared" si="8"/>
        <v>16305</v>
      </c>
      <c r="AE38" s="5">
        <f t="shared" si="8"/>
        <v>18795</v>
      </c>
      <c r="AF38" s="5">
        <f t="shared" si="8"/>
        <v>21300</v>
      </c>
      <c r="AG38" s="5"/>
      <c r="AH38" s="5"/>
    </row>
    <row r="39" spans="1:34" s="6" customFormat="1" ht="13.5">
      <c r="A39" s="6" t="s">
        <v>4</v>
      </c>
      <c r="B39" s="7">
        <v>7300</v>
      </c>
      <c r="C39" s="7">
        <v>0</v>
      </c>
      <c r="D39" s="6">
        <v>5.5</v>
      </c>
      <c r="E39" s="7">
        <v>0</v>
      </c>
      <c r="F39" s="7">
        <v>0.2</v>
      </c>
      <c r="G39" s="8" t="s">
        <v>29</v>
      </c>
      <c r="H39" s="5">
        <f t="shared" si="6"/>
        <v>7300</v>
      </c>
      <c r="I39" s="5">
        <f t="shared" si="6"/>
        <v>7300</v>
      </c>
      <c r="J39" s="5">
        <f t="shared" si="6"/>
        <v>7300</v>
      </c>
      <c r="K39" s="5">
        <f t="shared" si="6"/>
        <v>7300</v>
      </c>
      <c r="L39" s="5">
        <f t="shared" si="3"/>
        <v>7300</v>
      </c>
      <c r="M39" s="5">
        <f t="shared" si="6"/>
        <v>7300</v>
      </c>
      <c r="N39" s="5">
        <f t="shared" si="6"/>
        <v>10550</v>
      </c>
      <c r="O39" s="5">
        <f t="shared" si="6"/>
        <v>13550</v>
      </c>
      <c r="P39" s="5">
        <f t="shared" si="7"/>
        <v>14300</v>
      </c>
      <c r="Q39" s="5">
        <f t="shared" si="7"/>
        <v>66300</v>
      </c>
      <c r="R39" s="5">
        <f t="shared" si="7"/>
        <v>71300</v>
      </c>
      <c r="S39" s="5">
        <f t="shared" si="7"/>
        <v>76300</v>
      </c>
      <c r="T39" s="5">
        <f t="shared" si="7"/>
        <v>86300</v>
      </c>
      <c r="U39" s="5">
        <f t="shared" si="7"/>
        <v>96300</v>
      </c>
      <c r="V39" s="5">
        <f t="shared" si="8"/>
        <v>111300</v>
      </c>
      <c r="W39" s="5">
        <f t="shared" si="8"/>
        <v>129700.00000000001</v>
      </c>
      <c r="X39" s="5">
        <f t="shared" si="8"/>
        <v>136300</v>
      </c>
      <c r="Y39" s="5">
        <f t="shared" si="8"/>
        <v>142900</v>
      </c>
      <c r="Z39" s="5">
        <f t="shared" si="8"/>
        <v>156300</v>
      </c>
      <c r="AA39" s="5">
        <f t="shared" si="8"/>
        <v>169700.00000000003</v>
      </c>
      <c r="AB39" s="5">
        <f t="shared" si="8"/>
        <v>189700.00000000003</v>
      </c>
      <c r="AC39" s="5">
        <f t="shared" si="8"/>
        <v>196300.00000000003</v>
      </c>
      <c r="AD39" s="5">
        <f t="shared" si="8"/>
        <v>229700.00000000003</v>
      </c>
      <c r="AE39" s="5">
        <f t="shared" si="8"/>
        <v>262900</v>
      </c>
      <c r="AF39" s="5">
        <f t="shared" si="8"/>
        <v>296300</v>
      </c>
      <c r="AG39" s="5"/>
      <c r="AH39" s="5"/>
    </row>
    <row r="40" spans="1:34" ht="13.5">
      <c r="A40">
        <v>60</v>
      </c>
      <c r="B40" s="1">
        <v>7300</v>
      </c>
      <c r="C40" s="1">
        <v>6000</v>
      </c>
      <c r="D40">
        <v>55</v>
      </c>
      <c r="E40" s="1">
        <v>30</v>
      </c>
      <c r="F40" s="1">
        <v>0.02</v>
      </c>
      <c r="G40" s="3" t="s">
        <v>30</v>
      </c>
      <c r="H40" s="2">
        <f t="shared" si="6"/>
        <v>13300</v>
      </c>
      <c r="I40" s="2">
        <f t="shared" si="6"/>
        <v>13300</v>
      </c>
      <c r="J40" s="2">
        <f t="shared" si="6"/>
        <v>13300</v>
      </c>
      <c r="K40" s="2">
        <f t="shared" si="6"/>
        <v>13300</v>
      </c>
      <c r="L40" s="2">
        <f t="shared" si="3"/>
        <v>13300</v>
      </c>
      <c r="M40" s="2">
        <f t="shared" si="6"/>
        <v>13300</v>
      </c>
      <c r="N40" s="2">
        <f t="shared" si="6"/>
        <v>13300</v>
      </c>
      <c r="O40" s="2">
        <f t="shared" si="6"/>
        <v>13300</v>
      </c>
      <c r="P40" s="2">
        <f t="shared" si="7"/>
        <v>13300</v>
      </c>
      <c r="Q40" s="2">
        <f t="shared" si="7"/>
        <v>13300</v>
      </c>
      <c r="R40" s="2">
        <f t="shared" si="7"/>
        <v>13300</v>
      </c>
      <c r="S40" s="2">
        <f t="shared" si="7"/>
        <v>13300</v>
      </c>
      <c r="T40" s="2">
        <f t="shared" si="7"/>
        <v>13300</v>
      </c>
      <c r="U40" s="2">
        <f t="shared" si="7"/>
        <v>13300</v>
      </c>
      <c r="V40" s="2">
        <f t="shared" si="8"/>
        <v>13300</v>
      </c>
      <c r="W40" s="2">
        <f t="shared" si="8"/>
        <v>13300</v>
      </c>
      <c r="X40" s="2">
        <f t="shared" si="8"/>
        <v>13300</v>
      </c>
      <c r="Y40" s="2">
        <f t="shared" si="8"/>
        <v>13300</v>
      </c>
      <c r="Z40" s="2">
        <f t="shared" si="8"/>
        <v>13300</v>
      </c>
      <c r="AA40" s="2">
        <f t="shared" si="8"/>
        <v>13640</v>
      </c>
      <c r="AB40" s="2">
        <f t="shared" si="8"/>
        <v>15640</v>
      </c>
      <c r="AC40" s="5">
        <f t="shared" si="8"/>
        <v>16300</v>
      </c>
      <c r="AD40" s="5">
        <f t="shared" si="8"/>
        <v>19640</v>
      </c>
      <c r="AE40" s="5">
        <f t="shared" si="8"/>
        <v>22960.000000000004</v>
      </c>
      <c r="AF40" s="5">
        <f t="shared" si="8"/>
        <v>26300</v>
      </c>
      <c r="AG40" s="5"/>
      <c r="AH40" s="5"/>
    </row>
    <row r="41" spans="1:34" ht="13.5">
      <c r="A41">
        <v>90</v>
      </c>
      <c r="B41" s="1">
        <v>7300</v>
      </c>
      <c r="C41" s="1">
        <v>9000</v>
      </c>
      <c r="D41">
        <v>73.3</v>
      </c>
      <c r="E41" s="1">
        <v>60</v>
      </c>
      <c r="F41" s="1">
        <v>0.015</v>
      </c>
      <c r="G41" s="3" t="s">
        <v>31</v>
      </c>
      <c r="H41" s="2">
        <f t="shared" si="6"/>
        <v>16300</v>
      </c>
      <c r="I41" s="2">
        <f t="shared" si="6"/>
        <v>16300</v>
      </c>
      <c r="J41" s="2">
        <f t="shared" si="6"/>
        <v>16300</v>
      </c>
      <c r="K41" s="2">
        <f t="shared" si="6"/>
        <v>16300</v>
      </c>
      <c r="L41" s="2">
        <f t="shared" si="3"/>
        <v>16300</v>
      </c>
      <c r="M41" s="2">
        <f t="shared" si="6"/>
        <v>16300</v>
      </c>
      <c r="N41" s="2">
        <f t="shared" si="6"/>
        <v>16300</v>
      </c>
      <c r="O41" s="2">
        <f t="shared" si="6"/>
        <v>16300</v>
      </c>
      <c r="P41" s="2">
        <f t="shared" si="7"/>
        <v>16300</v>
      </c>
      <c r="Q41" s="2">
        <f t="shared" si="7"/>
        <v>16300</v>
      </c>
      <c r="R41" s="2">
        <f t="shared" si="7"/>
        <v>16300</v>
      </c>
      <c r="S41" s="2">
        <f t="shared" si="7"/>
        <v>16300</v>
      </c>
      <c r="T41" s="2">
        <f t="shared" si="7"/>
        <v>16300</v>
      </c>
      <c r="U41" s="2">
        <f t="shared" si="7"/>
        <v>16300</v>
      </c>
      <c r="V41" s="2">
        <f t="shared" si="8"/>
        <v>16300</v>
      </c>
      <c r="W41" s="2">
        <f t="shared" si="8"/>
        <v>16300</v>
      </c>
      <c r="X41" s="2">
        <f t="shared" si="8"/>
        <v>16300</v>
      </c>
      <c r="Y41" s="2">
        <f t="shared" si="8"/>
        <v>16300</v>
      </c>
      <c r="Z41" s="2">
        <f t="shared" si="8"/>
        <v>16300</v>
      </c>
      <c r="AA41" s="2">
        <f t="shared" si="8"/>
        <v>16300</v>
      </c>
      <c r="AB41" s="2">
        <f t="shared" si="8"/>
        <v>16300</v>
      </c>
      <c r="AC41" s="5">
        <f t="shared" si="8"/>
        <v>16300</v>
      </c>
      <c r="AD41" s="4">
        <f t="shared" si="8"/>
        <v>16300</v>
      </c>
      <c r="AE41" s="4">
        <f t="shared" si="8"/>
        <v>16300.000000000002</v>
      </c>
      <c r="AF41" s="4">
        <f t="shared" si="8"/>
        <v>18805</v>
      </c>
      <c r="AG41" s="5"/>
      <c r="AH41" s="5"/>
    </row>
    <row r="42" spans="2:34" ht="13.5">
      <c r="B42" s="1"/>
      <c r="C42" s="1"/>
      <c r="E42" s="1"/>
      <c r="F42" s="1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"/>
      <c r="AD42" s="5"/>
      <c r="AE42" s="5"/>
      <c r="AF42" s="5"/>
      <c r="AG42" s="5"/>
      <c r="AH42" s="5"/>
    </row>
    <row r="43" spans="1:32" ht="13.5">
      <c r="A43" s="3" t="s">
        <v>32</v>
      </c>
      <c r="B43" s="1">
        <v>1800</v>
      </c>
      <c r="C43" s="1">
        <v>980</v>
      </c>
      <c r="D43" s="1"/>
      <c r="E43" s="1">
        <v>1.225</v>
      </c>
      <c r="F43" s="1">
        <v>0.08</v>
      </c>
      <c r="G43" s="3" t="s">
        <v>32</v>
      </c>
      <c r="H43" s="2">
        <f aca="true" t="shared" si="9" ref="H43:M43">IF(H$26&lt;=$E43,$B43+$C43,IF(H$26&gt;$E44,$B43+$C44,$B43+$C43+(H$26-$E43)*$F43*10000))</f>
        <v>2780</v>
      </c>
      <c r="I43" s="2">
        <f t="shared" si="9"/>
        <v>2780</v>
      </c>
      <c r="J43" s="2">
        <f t="shared" si="9"/>
        <v>2780</v>
      </c>
      <c r="K43" s="2">
        <f t="shared" si="9"/>
        <v>2780</v>
      </c>
      <c r="L43" s="2">
        <f t="shared" si="9"/>
        <v>2780</v>
      </c>
      <c r="M43" s="2">
        <f t="shared" si="9"/>
        <v>2800</v>
      </c>
      <c r="N43" s="2">
        <f aca="true" t="shared" si="10" ref="N43:AF43">IF(N$26&lt;=$E43,$B43+$C43,IF(N$26&gt;$E44,$B43+$C44,$B43+$C43+(N$26-$E43)*$F43*10000))</f>
        <v>6000</v>
      </c>
      <c r="O43" s="2">
        <f t="shared" si="10"/>
        <v>6000</v>
      </c>
      <c r="P43" s="2">
        <f t="shared" si="10"/>
        <v>6000</v>
      </c>
      <c r="Q43" s="2">
        <f t="shared" si="10"/>
        <v>6000</v>
      </c>
      <c r="R43" s="2">
        <f t="shared" si="10"/>
        <v>6000</v>
      </c>
      <c r="S43" s="2">
        <f t="shared" si="10"/>
        <v>6000</v>
      </c>
      <c r="T43" s="2">
        <f t="shared" si="10"/>
        <v>6000</v>
      </c>
      <c r="U43" s="2">
        <f t="shared" si="10"/>
        <v>6000</v>
      </c>
      <c r="V43" s="2">
        <f t="shared" si="10"/>
        <v>6000</v>
      </c>
      <c r="W43" s="2">
        <f t="shared" si="10"/>
        <v>6000</v>
      </c>
      <c r="X43" s="2">
        <f t="shared" si="10"/>
        <v>6000</v>
      </c>
      <c r="Y43" s="2">
        <f t="shared" si="10"/>
        <v>6000</v>
      </c>
      <c r="Z43" s="2">
        <f t="shared" si="10"/>
        <v>6000</v>
      </c>
      <c r="AA43" s="2">
        <f t="shared" si="10"/>
        <v>6000</v>
      </c>
      <c r="AB43" s="2">
        <f t="shared" si="10"/>
        <v>6000</v>
      </c>
      <c r="AC43" s="2">
        <f t="shared" si="10"/>
        <v>6000</v>
      </c>
      <c r="AD43" s="2">
        <f t="shared" si="10"/>
        <v>6000</v>
      </c>
      <c r="AE43" s="2">
        <f t="shared" si="10"/>
        <v>6000</v>
      </c>
      <c r="AF43" s="2">
        <f t="shared" si="10"/>
        <v>6000</v>
      </c>
    </row>
    <row r="44" spans="1:16" ht="13.5">
      <c r="A44" s="1"/>
      <c r="B44" s="1"/>
      <c r="C44" s="1">
        <v>4200</v>
      </c>
      <c r="D44" s="1"/>
      <c r="E44" s="1">
        <v>5.25</v>
      </c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</row>
    <row r="45" spans="1:32" ht="13.5">
      <c r="A45" s="3" t="s">
        <v>33</v>
      </c>
      <c r="B45" s="1">
        <v>1800</v>
      </c>
      <c r="C45" s="1">
        <v>980</v>
      </c>
      <c r="D45" s="1"/>
      <c r="E45" s="1">
        <v>1.225</v>
      </c>
      <c r="F45" s="1">
        <v>0.08</v>
      </c>
      <c r="G45" s="3" t="s">
        <v>33</v>
      </c>
      <c r="H45" s="2">
        <f aca="true" t="shared" si="11" ref="H45:AF45">IF(H$26&lt;=$E45,$B45+$C45,IF(H$26&gt;$E46,$B45+$C46,$B45+$C45+(H$26-$E45)*$F45*10000))</f>
        <v>2780</v>
      </c>
      <c r="I45" s="2">
        <f t="shared" si="11"/>
        <v>2780</v>
      </c>
      <c r="J45" s="2">
        <f t="shared" si="11"/>
        <v>2780</v>
      </c>
      <c r="K45" s="2">
        <f t="shared" si="11"/>
        <v>2780</v>
      </c>
      <c r="L45" s="2">
        <f>IF(L$26&lt;=$E45,$B45+$C45,IF(L$26&gt;$E46,$B45+$C46,$B45+$C45+(L$26-$E45)*$F45*10000))</f>
        <v>2780</v>
      </c>
      <c r="M45" s="2">
        <f t="shared" si="11"/>
        <v>2800</v>
      </c>
      <c r="N45" s="2">
        <f t="shared" si="11"/>
        <v>7500</v>
      </c>
      <c r="O45" s="2">
        <f t="shared" si="11"/>
        <v>7500</v>
      </c>
      <c r="P45" s="2">
        <f t="shared" si="11"/>
        <v>7500</v>
      </c>
      <c r="Q45" s="2">
        <f t="shared" si="11"/>
        <v>7500</v>
      </c>
      <c r="R45" s="2">
        <f t="shared" si="11"/>
        <v>7500</v>
      </c>
      <c r="S45" s="2">
        <f t="shared" si="11"/>
        <v>7500</v>
      </c>
      <c r="T45" s="2">
        <f t="shared" si="11"/>
        <v>7500</v>
      </c>
      <c r="U45" s="2">
        <f t="shared" si="11"/>
        <v>7500</v>
      </c>
      <c r="V45" s="2">
        <f t="shared" si="11"/>
        <v>7500</v>
      </c>
      <c r="W45" s="2">
        <f t="shared" si="11"/>
        <v>7500</v>
      </c>
      <c r="X45" s="2">
        <f t="shared" si="11"/>
        <v>7500</v>
      </c>
      <c r="Y45" s="2">
        <f t="shared" si="11"/>
        <v>7500</v>
      </c>
      <c r="Z45" s="2">
        <f t="shared" si="11"/>
        <v>7500</v>
      </c>
      <c r="AA45" s="2">
        <f t="shared" si="11"/>
        <v>7500</v>
      </c>
      <c r="AB45" s="2">
        <f t="shared" si="11"/>
        <v>7500</v>
      </c>
      <c r="AC45" s="2">
        <f t="shared" si="11"/>
        <v>7500</v>
      </c>
      <c r="AD45" s="2">
        <f t="shared" si="11"/>
        <v>7500</v>
      </c>
      <c r="AE45" s="2">
        <f t="shared" si="11"/>
        <v>7500</v>
      </c>
      <c r="AF45" s="2">
        <f t="shared" si="11"/>
        <v>7500</v>
      </c>
    </row>
    <row r="46" spans="1:16" ht="13.5">
      <c r="A46" s="1"/>
      <c r="B46" s="1"/>
      <c r="C46" s="1">
        <v>5700</v>
      </c>
      <c r="D46" s="1"/>
      <c r="E46" s="1">
        <v>7.125</v>
      </c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</row>
    <row r="47" spans="1:32" ht="13.5">
      <c r="A47" s="3" t="s">
        <v>34</v>
      </c>
      <c r="B47" s="1">
        <v>1800</v>
      </c>
      <c r="C47" s="1">
        <v>980</v>
      </c>
      <c r="D47" s="1"/>
      <c r="E47" s="1">
        <v>1.225</v>
      </c>
      <c r="F47" s="1">
        <v>0.08</v>
      </c>
      <c r="G47" s="3" t="s">
        <v>34</v>
      </c>
      <c r="H47" s="2">
        <f>IF(H$26&lt;=$E47,$B47+$C47,IF(H$26&gt;$E48,$B47+$C48+(H$26-$E48)*$F48*10000,$B47+$C47+(H$26-$E47)*$F47*10000))</f>
        <v>2780</v>
      </c>
      <c r="I47" s="2">
        <f aca="true" t="shared" si="12" ref="I47:O47">IF(I$26&lt;=$E47,$B47+$C47,IF(I$26&gt;$E48,$B47+$C48+(I$26-$E48)*$F48*10000,$B47+$C47+(I$26-$E47)*$F47*10000))</f>
        <v>2780</v>
      </c>
      <c r="J47" s="2">
        <f t="shared" si="12"/>
        <v>2780</v>
      </c>
      <c r="K47" s="2">
        <f t="shared" si="12"/>
        <v>2780</v>
      </c>
      <c r="L47" s="2">
        <f t="shared" si="12"/>
        <v>2780</v>
      </c>
      <c r="M47" s="4">
        <f t="shared" si="12"/>
        <v>2800</v>
      </c>
      <c r="N47" s="4">
        <f t="shared" si="12"/>
        <v>7500</v>
      </c>
      <c r="O47" s="4">
        <f t="shared" si="12"/>
        <v>7800</v>
      </c>
      <c r="P47" s="2">
        <f aca="true" t="shared" si="13" ref="P47:AF47">IF(P$26&lt;=$E47,$B47+$C47,IF(P$26&gt;$E48,$B47+$C48+(P$26-$E48)*$F48*10000,$B47+$C47+(P$26-$E47)*$F47*10000))</f>
        <v>7875</v>
      </c>
      <c r="Q47" s="2">
        <f t="shared" si="13"/>
        <v>13075</v>
      </c>
      <c r="R47" s="2">
        <f t="shared" si="13"/>
        <v>13575</v>
      </c>
      <c r="S47" s="2">
        <f t="shared" si="13"/>
        <v>14075</v>
      </c>
      <c r="T47" s="2">
        <f t="shared" si="13"/>
        <v>15075</v>
      </c>
      <c r="U47" s="2">
        <f t="shared" si="13"/>
        <v>16075</v>
      </c>
      <c r="V47" s="2">
        <f t="shared" si="13"/>
        <v>17575</v>
      </c>
      <c r="W47" s="2">
        <f t="shared" si="13"/>
        <v>19415</v>
      </c>
      <c r="X47" s="2">
        <f t="shared" si="13"/>
        <v>20075</v>
      </c>
      <c r="Y47" s="2">
        <f t="shared" si="13"/>
        <v>20735</v>
      </c>
      <c r="Z47" s="2">
        <f t="shared" si="13"/>
        <v>22075</v>
      </c>
      <c r="AA47" s="2">
        <f t="shared" si="13"/>
        <v>23415</v>
      </c>
      <c r="AB47" s="2">
        <f t="shared" si="13"/>
        <v>25415</v>
      </c>
      <c r="AC47" s="2">
        <f t="shared" si="13"/>
        <v>26075</v>
      </c>
      <c r="AD47" s="2">
        <f t="shared" si="13"/>
        <v>29415</v>
      </c>
      <c r="AE47" s="2">
        <f t="shared" si="13"/>
        <v>32735.000000000004</v>
      </c>
      <c r="AF47" s="2">
        <f t="shared" si="13"/>
        <v>36075</v>
      </c>
    </row>
    <row r="48" spans="1:16" ht="13.5">
      <c r="A48" s="1"/>
      <c r="B48" s="1"/>
      <c r="C48" s="1">
        <v>5700</v>
      </c>
      <c r="D48" s="1"/>
      <c r="E48" s="1">
        <v>7.125</v>
      </c>
      <c r="F48" s="1">
        <v>0.02</v>
      </c>
      <c r="G48" s="1"/>
      <c r="H48" s="2"/>
      <c r="I48" s="2"/>
      <c r="J48" s="2"/>
      <c r="K48" s="2"/>
      <c r="L48" s="2"/>
      <c r="M48" s="2"/>
      <c r="N48" s="2"/>
      <c r="O48" s="2"/>
      <c r="P48" s="2"/>
    </row>
    <row r="49" spans="2:34" ht="13.5">
      <c r="B49" s="1"/>
      <c r="C49" s="1"/>
      <c r="E49" s="1"/>
      <c r="F49" s="1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  <c r="AE49" s="5"/>
      <c r="AF49" s="5"/>
      <c r="AG49" s="2"/>
      <c r="AH49" s="2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8"/>
  <sheetViews>
    <sheetView zoomScale="85" zoomScaleNormal="85" workbookViewId="0" topLeftCell="A12">
      <selection activeCell="A26" sqref="A26"/>
    </sheetView>
  </sheetViews>
  <sheetFormatPr defaultColWidth="9.00390625" defaultRowHeight="13.5"/>
  <sheetData>
    <row r="1" spans="1:7" ht="13.5">
      <c r="A1" s="9"/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/>
      <c r="B3" s="9"/>
      <c r="C3" s="9"/>
      <c r="D3" s="9"/>
      <c r="E3" s="9"/>
      <c r="F3" s="9"/>
      <c r="G3" s="9"/>
    </row>
    <row r="4" spans="1:7" ht="13.5">
      <c r="A4" s="9" t="s">
        <v>5</v>
      </c>
      <c r="B4" s="9" t="s">
        <v>7</v>
      </c>
      <c r="C4" s="9" t="s">
        <v>36</v>
      </c>
      <c r="D4" s="9" t="s">
        <v>8</v>
      </c>
      <c r="E4" s="9" t="s">
        <v>10</v>
      </c>
      <c r="F4" s="9" t="s">
        <v>9</v>
      </c>
      <c r="G4" s="9"/>
    </row>
    <row r="5" spans="1:7" ht="13.5">
      <c r="A5" s="9" t="s">
        <v>37</v>
      </c>
      <c r="B5" s="9">
        <v>1800</v>
      </c>
      <c r="C5" s="9">
        <v>934</v>
      </c>
      <c r="D5" s="9">
        <v>1000</v>
      </c>
      <c r="E5" s="9">
        <v>0.5</v>
      </c>
      <c r="F5" s="9">
        <v>0.2</v>
      </c>
      <c r="G5" s="9"/>
    </row>
    <row r="6" spans="1:7" ht="13.5">
      <c r="A6" s="9" t="s">
        <v>38</v>
      </c>
      <c r="B6" s="9">
        <v>2300</v>
      </c>
      <c r="C6" s="9">
        <v>1500</v>
      </c>
      <c r="D6" s="9">
        <v>2000</v>
      </c>
      <c r="E6" s="9">
        <v>1</v>
      </c>
      <c r="F6" s="9">
        <v>0.2</v>
      </c>
      <c r="G6" s="9"/>
    </row>
    <row r="7" spans="1:7" ht="13.5">
      <c r="A7" s="9" t="s">
        <v>39</v>
      </c>
      <c r="B7" s="9">
        <v>3300</v>
      </c>
      <c r="C7" s="9">
        <v>2500</v>
      </c>
      <c r="D7" s="9">
        <v>4000</v>
      </c>
      <c r="E7" s="9">
        <v>2</v>
      </c>
      <c r="F7" s="9">
        <v>0.2</v>
      </c>
      <c r="G7" s="9"/>
    </row>
    <row r="8" spans="1:7" ht="13.5">
      <c r="A8" s="9" t="s">
        <v>40</v>
      </c>
      <c r="B8" s="9">
        <v>4800</v>
      </c>
      <c r="C8" s="9">
        <v>4000</v>
      </c>
      <c r="D8" s="9">
        <v>6000</v>
      </c>
      <c r="E8" s="9">
        <v>3</v>
      </c>
      <c r="F8" s="9">
        <v>0.2</v>
      </c>
      <c r="G8" s="9"/>
    </row>
    <row r="9" spans="1:7" ht="13.5">
      <c r="A9" s="9" t="s">
        <v>41</v>
      </c>
      <c r="B9" s="9">
        <v>7300</v>
      </c>
      <c r="C9" s="9">
        <v>6500</v>
      </c>
      <c r="D9" s="9">
        <v>11000</v>
      </c>
      <c r="E9" s="9">
        <v>5.5</v>
      </c>
      <c r="F9" s="9">
        <v>0.2</v>
      </c>
      <c r="G9" s="9"/>
    </row>
    <row r="10" spans="1:7" ht="13.5">
      <c r="A10" s="9"/>
      <c r="B10" s="9"/>
      <c r="C10" s="9"/>
      <c r="D10" s="9"/>
      <c r="E10" s="9"/>
      <c r="F10" s="9"/>
      <c r="G10" s="9"/>
    </row>
    <row r="11" spans="1:7" ht="13.5">
      <c r="A11" s="9" t="s">
        <v>42</v>
      </c>
      <c r="B11" s="9"/>
      <c r="C11" s="9"/>
      <c r="D11" s="9"/>
      <c r="E11" s="9"/>
      <c r="F11" s="9">
        <v>0.2</v>
      </c>
      <c r="G11" s="9"/>
    </row>
    <row r="12" spans="1:7" ht="13.5">
      <c r="A12" s="9" t="s">
        <v>43</v>
      </c>
      <c r="B12" s="9">
        <v>1000</v>
      </c>
      <c r="C12" s="9"/>
      <c r="D12" s="9"/>
      <c r="E12" s="9">
        <v>1</v>
      </c>
      <c r="F12" s="9">
        <v>0.1</v>
      </c>
      <c r="G12" s="9"/>
    </row>
    <row r="13" spans="1:7" ht="13.5">
      <c r="A13" s="9" t="s">
        <v>44</v>
      </c>
      <c r="B13" s="9">
        <v>3000</v>
      </c>
      <c r="C13" s="9"/>
      <c r="D13" s="9"/>
      <c r="E13" s="9">
        <v>6</v>
      </c>
      <c r="F13" s="9">
        <v>0.05</v>
      </c>
      <c r="G13" s="9"/>
    </row>
    <row r="14" spans="1:7" ht="13.5">
      <c r="A14" s="9" t="s">
        <v>45</v>
      </c>
      <c r="B14" s="9">
        <v>6000</v>
      </c>
      <c r="C14" s="9"/>
      <c r="D14" s="9"/>
      <c r="E14" s="9">
        <v>30</v>
      </c>
      <c r="F14" s="9">
        <v>0.02</v>
      </c>
      <c r="G14" s="9"/>
    </row>
    <row r="15" spans="1:7" ht="13.5">
      <c r="A15" s="9" t="s">
        <v>46</v>
      </c>
      <c r="B15" s="9">
        <v>9000</v>
      </c>
      <c r="C15" s="9"/>
      <c r="D15" s="9"/>
      <c r="E15" s="9">
        <v>60</v>
      </c>
      <c r="F15" s="9">
        <v>0.015</v>
      </c>
      <c r="G15" s="9"/>
    </row>
    <row r="16" spans="1:7" ht="13.5">
      <c r="A16" s="9"/>
      <c r="B16" s="9"/>
      <c r="C16" s="9"/>
      <c r="D16" s="9"/>
      <c r="E16" s="9"/>
      <c r="F16" s="9"/>
      <c r="G16" s="9"/>
    </row>
    <row r="17" spans="1:7" ht="13.5">
      <c r="A17" s="9"/>
      <c r="B17" s="9"/>
      <c r="C17" s="9"/>
      <c r="D17" s="9"/>
      <c r="E17" s="9"/>
      <c r="F17" s="9"/>
      <c r="G17" s="9"/>
    </row>
    <row r="18" spans="1:20" ht="13.5">
      <c r="A18" s="9" t="s">
        <v>47</v>
      </c>
      <c r="B18" s="9"/>
      <c r="C18" s="9"/>
      <c r="D18" s="9"/>
      <c r="E18" s="9"/>
      <c r="F18" s="9"/>
      <c r="G18" s="9"/>
      <c r="H18">
        <v>0</v>
      </c>
      <c r="I18">
        <v>0.82</v>
      </c>
      <c r="J18">
        <v>10</v>
      </c>
      <c r="K18">
        <v>13.5</v>
      </c>
      <c r="L18">
        <v>45</v>
      </c>
      <c r="M18">
        <v>50</v>
      </c>
      <c r="N18">
        <v>53</v>
      </c>
      <c r="O18">
        <v>62</v>
      </c>
      <c r="P18">
        <v>70</v>
      </c>
      <c r="Q18">
        <v>126</v>
      </c>
      <c r="R18">
        <v>153</v>
      </c>
      <c r="S18">
        <v>250</v>
      </c>
      <c r="T18">
        <v>300</v>
      </c>
    </row>
    <row r="19" spans="1:20" ht="13.5">
      <c r="A19" s="9" t="s">
        <v>37</v>
      </c>
      <c r="B19" s="9">
        <v>1350</v>
      </c>
      <c r="C19" s="9">
        <v>820</v>
      </c>
      <c r="D19" s="9">
        <v>0</v>
      </c>
      <c r="E19" s="1">
        <f>D19/F19/10000</f>
        <v>0</v>
      </c>
      <c r="F19" s="9">
        <v>0.1</v>
      </c>
      <c r="G19" s="9" t="s">
        <v>37</v>
      </c>
      <c r="H19" s="4">
        <f aca="true" t="shared" si="0" ref="H19:T23">IF((H$18-$E19)*$F19*10000&gt;0,(H$18-$E19)*$F19*10000,0)+$B19</f>
        <v>1350</v>
      </c>
      <c r="I19" s="4">
        <f t="shared" si="0"/>
        <v>2170</v>
      </c>
      <c r="J19" s="2">
        <f t="shared" si="0"/>
        <v>11350</v>
      </c>
      <c r="K19" s="2">
        <f t="shared" si="0"/>
        <v>14850</v>
      </c>
      <c r="L19" s="2">
        <f t="shared" si="0"/>
        <v>46350</v>
      </c>
      <c r="M19" s="2">
        <f t="shared" si="0"/>
        <v>51350</v>
      </c>
      <c r="N19" s="2">
        <f t="shared" si="0"/>
        <v>54350.00000000001</v>
      </c>
      <c r="O19" s="2">
        <f t="shared" si="0"/>
        <v>63350</v>
      </c>
      <c r="P19" s="2">
        <f t="shared" si="0"/>
        <v>71350</v>
      </c>
      <c r="Q19" s="2">
        <f t="shared" si="0"/>
        <v>127350.00000000001</v>
      </c>
      <c r="R19" s="2">
        <f t="shared" si="0"/>
        <v>154350</v>
      </c>
      <c r="S19" s="2">
        <f t="shared" si="0"/>
        <v>251350</v>
      </c>
      <c r="T19" s="2">
        <f t="shared" si="0"/>
        <v>301350</v>
      </c>
    </row>
    <row r="20" spans="1:20" ht="13.5">
      <c r="A20" s="9" t="s">
        <v>38</v>
      </c>
      <c r="B20" s="9">
        <v>2170</v>
      </c>
      <c r="C20" s="9">
        <v>1650</v>
      </c>
      <c r="D20" s="9">
        <v>5000</v>
      </c>
      <c r="E20" s="1">
        <f>D20/F20/10000</f>
        <v>10</v>
      </c>
      <c r="F20" s="9">
        <v>0.05</v>
      </c>
      <c r="G20" s="9" t="s">
        <v>38</v>
      </c>
      <c r="H20" s="2">
        <f t="shared" si="0"/>
        <v>2170</v>
      </c>
      <c r="I20" s="4">
        <f t="shared" si="0"/>
        <v>2170</v>
      </c>
      <c r="J20" s="4">
        <f t="shared" si="0"/>
        <v>2170</v>
      </c>
      <c r="K20" s="4">
        <f t="shared" si="0"/>
        <v>3920</v>
      </c>
      <c r="L20" s="5">
        <f t="shared" si="0"/>
        <v>19670</v>
      </c>
      <c r="M20" s="5">
        <f t="shared" si="0"/>
        <v>22170</v>
      </c>
      <c r="N20" s="2">
        <f t="shared" si="0"/>
        <v>23670</v>
      </c>
      <c r="O20" s="2">
        <f t="shared" si="0"/>
        <v>28170</v>
      </c>
      <c r="P20" s="2">
        <f t="shared" si="0"/>
        <v>32170</v>
      </c>
      <c r="Q20" s="2">
        <f t="shared" si="0"/>
        <v>60170.00000000001</v>
      </c>
      <c r="R20" s="2">
        <f t="shared" si="0"/>
        <v>73670</v>
      </c>
      <c r="S20" s="2">
        <f t="shared" si="0"/>
        <v>122170</v>
      </c>
      <c r="T20" s="2">
        <f t="shared" si="0"/>
        <v>147170</v>
      </c>
    </row>
    <row r="21" spans="1:20" ht="13.5">
      <c r="A21" s="9" t="s">
        <v>39</v>
      </c>
      <c r="B21" s="9">
        <v>3900</v>
      </c>
      <c r="C21" s="9">
        <v>3370</v>
      </c>
      <c r="D21" s="9">
        <v>9000</v>
      </c>
      <c r="E21" s="1">
        <f>D21/F21/10000</f>
        <v>45</v>
      </c>
      <c r="F21" s="9">
        <v>0.02</v>
      </c>
      <c r="G21" s="9" t="s">
        <v>39</v>
      </c>
      <c r="H21" s="2">
        <f t="shared" si="0"/>
        <v>3900</v>
      </c>
      <c r="I21" s="2">
        <f t="shared" si="0"/>
        <v>3900</v>
      </c>
      <c r="J21" s="5">
        <f t="shared" si="0"/>
        <v>3900</v>
      </c>
      <c r="K21" s="4">
        <f t="shared" si="0"/>
        <v>3900</v>
      </c>
      <c r="L21" s="4">
        <f t="shared" si="0"/>
        <v>3900</v>
      </c>
      <c r="M21" s="4">
        <f t="shared" si="0"/>
        <v>4900</v>
      </c>
      <c r="N21" s="4">
        <f t="shared" si="0"/>
        <v>5500</v>
      </c>
      <c r="O21" s="5">
        <f t="shared" si="0"/>
        <v>7300</v>
      </c>
      <c r="P21" s="5">
        <f t="shared" si="0"/>
        <v>8900</v>
      </c>
      <c r="Q21" s="5">
        <f t="shared" si="0"/>
        <v>20100</v>
      </c>
      <c r="R21" s="2">
        <f t="shared" si="0"/>
        <v>25500</v>
      </c>
      <c r="S21" s="2">
        <f t="shared" si="0"/>
        <v>44900</v>
      </c>
      <c r="T21" s="2">
        <f t="shared" si="0"/>
        <v>54900.00000000001</v>
      </c>
    </row>
    <row r="22" spans="1:20" ht="13.5">
      <c r="A22" s="9" t="s">
        <v>40</v>
      </c>
      <c r="B22" s="9">
        <v>5500</v>
      </c>
      <c r="C22" s="9">
        <v>5020</v>
      </c>
      <c r="D22" s="9">
        <v>18000</v>
      </c>
      <c r="E22" s="1">
        <f>D22/F22/10000</f>
        <v>120</v>
      </c>
      <c r="F22" s="9">
        <v>0.015</v>
      </c>
      <c r="G22" s="9" t="s">
        <v>40</v>
      </c>
      <c r="H22" s="2">
        <f t="shared" si="0"/>
        <v>5500</v>
      </c>
      <c r="I22" s="2">
        <f t="shared" si="0"/>
        <v>5500</v>
      </c>
      <c r="J22" s="2">
        <f t="shared" si="0"/>
        <v>5500</v>
      </c>
      <c r="K22" s="2">
        <f t="shared" si="0"/>
        <v>5500</v>
      </c>
      <c r="L22" s="2">
        <f t="shared" si="0"/>
        <v>5500</v>
      </c>
      <c r="M22" s="2">
        <f t="shared" si="0"/>
        <v>5500</v>
      </c>
      <c r="N22" s="4">
        <f t="shared" si="0"/>
        <v>5500</v>
      </c>
      <c r="O22" s="4">
        <f t="shared" si="0"/>
        <v>5500</v>
      </c>
      <c r="P22" s="4">
        <f t="shared" si="0"/>
        <v>5500</v>
      </c>
      <c r="Q22" s="4">
        <f t="shared" si="0"/>
        <v>6400</v>
      </c>
      <c r="R22" s="4">
        <f t="shared" si="0"/>
        <v>10450</v>
      </c>
      <c r="S22" s="2">
        <f t="shared" si="0"/>
        <v>25000</v>
      </c>
      <c r="T22" s="2">
        <f t="shared" si="0"/>
        <v>32499.999999999996</v>
      </c>
    </row>
    <row r="23" spans="1:20" ht="13.5">
      <c r="A23" s="9" t="s">
        <v>41</v>
      </c>
      <c r="B23" s="9">
        <v>10420</v>
      </c>
      <c r="C23" s="9">
        <v>9900</v>
      </c>
      <c r="D23" s="9">
        <v>30000</v>
      </c>
      <c r="E23" s="1">
        <f>D23/F23/10000</f>
        <v>250</v>
      </c>
      <c r="F23" s="9">
        <v>0.012</v>
      </c>
      <c r="G23" s="9" t="s">
        <v>41</v>
      </c>
      <c r="H23" s="2">
        <f t="shared" si="0"/>
        <v>10420</v>
      </c>
      <c r="I23" s="2">
        <f t="shared" si="0"/>
        <v>10420</v>
      </c>
      <c r="J23" s="2">
        <f t="shared" si="0"/>
        <v>10420</v>
      </c>
      <c r="K23" s="2">
        <f t="shared" si="0"/>
        <v>10420</v>
      </c>
      <c r="L23" s="2">
        <f t="shared" si="0"/>
        <v>10420</v>
      </c>
      <c r="M23" s="2">
        <f t="shared" si="0"/>
        <v>10420</v>
      </c>
      <c r="N23" s="2">
        <f t="shared" si="0"/>
        <v>10420</v>
      </c>
      <c r="O23" s="2">
        <f t="shared" si="0"/>
        <v>10420</v>
      </c>
      <c r="P23" s="2">
        <f t="shared" si="0"/>
        <v>10420</v>
      </c>
      <c r="Q23" s="2">
        <f t="shared" si="0"/>
        <v>10420</v>
      </c>
      <c r="R23" s="2">
        <f t="shared" si="0"/>
        <v>10420</v>
      </c>
      <c r="S23" s="2">
        <f t="shared" si="0"/>
        <v>10420</v>
      </c>
      <c r="T23" s="2">
        <f t="shared" si="0"/>
        <v>16420</v>
      </c>
    </row>
    <row r="24" spans="1:20" ht="13.5">
      <c r="A24" s="9" t="s">
        <v>0</v>
      </c>
      <c r="B24" s="9">
        <v>4000</v>
      </c>
      <c r="C24" s="9">
        <v>3300</v>
      </c>
      <c r="D24" s="9"/>
      <c r="E24" s="9">
        <v>50</v>
      </c>
      <c r="F24" s="9">
        <v>0.012</v>
      </c>
      <c r="G24" s="9" t="s">
        <v>0</v>
      </c>
      <c r="H24" s="2">
        <f aca="true" t="shared" si="1" ref="H24:T24">IF(H$18&lt;$E24,$B24,IF(H$18&gt;$E25,$B25,(H$18-$E24)*$F24*10000+$B24))</f>
        <v>4000</v>
      </c>
      <c r="I24" s="2">
        <f t="shared" si="1"/>
        <v>4000</v>
      </c>
      <c r="J24" s="2">
        <f t="shared" si="1"/>
        <v>4000</v>
      </c>
      <c r="K24" s="2">
        <f t="shared" si="1"/>
        <v>4000</v>
      </c>
      <c r="L24" s="4">
        <f t="shared" si="1"/>
        <v>4000</v>
      </c>
      <c r="M24" s="4">
        <f t="shared" si="1"/>
        <v>4000</v>
      </c>
      <c r="N24" s="4">
        <f t="shared" si="1"/>
        <v>4360</v>
      </c>
      <c r="O24" s="4">
        <f t="shared" si="1"/>
        <v>5440</v>
      </c>
      <c r="P24" s="2">
        <f t="shared" si="1"/>
        <v>6400</v>
      </c>
      <c r="Q24" s="4">
        <f t="shared" si="1"/>
        <v>6400</v>
      </c>
      <c r="R24" s="4">
        <f t="shared" si="1"/>
        <v>6400</v>
      </c>
      <c r="S24" s="4">
        <f t="shared" si="1"/>
        <v>6400</v>
      </c>
      <c r="T24" s="4">
        <f t="shared" si="1"/>
        <v>6400</v>
      </c>
    </row>
    <row r="25" spans="1:24" ht="13.5">
      <c r="A25" s="9"/>
      <c r="B25" s="9">
        <v>6400</v>
      </c>
      <c r="C25" s="9">
        <v>5700</v>
      </c>
      <c r="D25" s="9"/>
      <c r="E25" s="9">
        <v>70</v>
      </c>
      <c r="F25" s="9"/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8:40" ht="13.5">
      <c r="H26">
        <v>0</v>
      </c>
      <c r="I26">
        <v>0.5</v>
      </c>
      <c r="J26">
        <v>0.75</v>
      </c>
      <c r="K26">
        <v>1</v>
      </c>
      <c r="L26">
        <v>1.25</v>
      </c>
      <c r="M26">
        <v>3</v>
      </c>
      <c r="N26">
        <v>4.5</v>
      </c>
      <c r="O26">
        <v>5</v>
      </c>
      <c r="P26">
        <v>5.5</v>
      </c>
      <c r="Q26">
        <v>8</v>
      </c>
      <c r="R26">
        <v>9</v>
      </c>
      <c r="S26">
        <v>10</v>
      </c>
      <c r="T26">
        <v>11.4</v>
      </c>
      <c r="U26">
        <v>12</v>
      </c>
      <c r="V26">
        <v>14</v>
      </c>
      <c r="W26">
        <v>16.4</v>
      </c>
      <c r="X26">
        <v>17</v>
      </c>
      <c r="Y26">
        <v>35</v>
      </c>
      <c r="Z26">
        <v>37.5</v>
      </c>
      <c r="AA26">
        <v>40</v>
      </c>
      <c r="AB26">
        <v>45</v>
      </c>
      <c r="AC26">
        <v>50</v>
      </c>
      <c r="AD26">
        <v>57.5</v>
      </c>
      <c r="AE26">
        <v>66.7</v>
      </c>
      <c r="AF26">
        <v>70</v>
      </c>
      <c r="AG26">
        <v>73.3</v>
      </c>
      <c r="AH26">
        <v>80</v>
      </c>
      <c r="AI26">
        <v>86.7</v>
      </c>
      <c r="AJ26">
        <v>96.7</v>
      </c>
      <c r="AK26">
        <v>100</v>
      </c>
      <c r="AL26">
        <v>116.7</v>
      </c>
      <c r="AM26">
        <v>133.3</v>
      </c>
      <c r="AN26">
        <v>150</v>
      </c>
    </row>
    <row r="27" spans="1:42" ht="13.5">
      <c r="A27" t="s">
        <v>48</v>
      </c>
      <c r="B27" s="9">
        <v>1800</v>
      </c>
      <c r="C27" s="9"/>
      <c r="D27">
        <v>0.5</v>
      </c>
      <c r="E27" s="9">
        <v>0</v>
      </c>
      <c r="F27" s="9">
        <v>0.2</v>
      </c>
      <c r="G27" s="10" t="s">
        <v>49</v>
      </c>
      <c r="H27" s="4">
        <f aca="true" t="shared" si="2" ref="H27:Q36">IF((H$26-$E27-$D27)*$F27*10000&gt;0,(H$26-$E27-$D27)*$F27*10000,0)+$B27+$C27</f>
        <v>1800</v>
      </c>
      <c r="I27" s="4">
        <f t="shared" si="2"/>
        <v>1800</v>
      </c>
      <c r="J27" s="4">
        <f t="shared" si="2"/>
        <v>2300</v>
      </c>
      <c r="K27" s="2">
        <f t="shared" si="2"/>
        <v>2800</v>
      </c>
      <c r="L27" s="2">
        <f t="shared" si="2"/>
        <v>3300</v>
      </c>
      <c r="M27" s="2">
        <f t="shared" si="2"/>
        <v>6800</v>
      </c>
      <c r="N27" s="2">
        <f t="shared" si="2"/>
        <v>9800</v>
      </c>
      <c r="O27" s="2">
        <f t="shared" si="2"/>
        <v>10800</v>
      </c>
      <c r="P27" s="2">
        <f t="shared" si="2"/>
        <v>11800</v>
      </c>
      <c r="Q27" s="2">
        <f t="shared" si="2"/>
        <v>16800</v>
      </c>
      <c r="R27" s="2">
        <f aca="true" t="shared" si="3" ref="R27:AC36">IF((R$26-$E27-$D27)*$F27*10000&gt;0,(R$26-$E27-$D27)*$F27*10000,0)+$B27+$C27</f>
        <v>18800</v>
      </c>
      <c r="S27" s="2">
        <f t="shared" si="3"/>
        <v>20800</v>
      </c>
      <c r="T27" s="2">
        <f t="shared" si="3"/>
        <v>23600</v>
      </c>
      <c r="U27" s="2">
        <f t="shared" si="3"/>
        <v>24800.000000000004</v>
      </c>
      <c r="V27" s="2">
        <f t="shared" si="3"/>
        <v>28800</v>
      </c>
      <c r="W27" s="2">
        <f t="shared" si="3"/>
        <v>33600</v>
      </c>
      <c r="X27" s="2">
        <f t="shared" si="3"/>
        <v>34800</v>
      </c>
      <c r="Y27" s="2">
        <f t="shared" si="3"/>
        <v>70800</v>
      </c>
      <c r="Z27" s="2">
        <f t="shared" si="3"/>
        <v>75800</v>
      </c>
      <c r="AA27" s="2">
        <f t="shared" si="3"/>
        <v>80800</v>
      </c>
      <c r="AB27" s="2">
        <f t="shared" si="3"/>
        <v>90800</v>
      </c>
      <c r="AC27" s="2">
        <f t="shared" si="3"/>
        <v>100800</v>
      </c>
      <c r="AD27" s="2">
        <f aca="true" t="shared" si="4" ref="AD27:AN36">IF((AD$26-$E27-$D27)*$F27*10000&gt;0,(AD$26-$E27-$D27)*$F27*10000,0)+$B27+$C27</f>
        <v>115800</v>
      </c>
      <c r="AE27" s="2">
        <f t="shared" si="4"/>
        <v>134200.00000000003</v>
      </c>
      <c r="AF27" s="2">
        <f t="shared" si="4"/>
        <v>140800</v>
      </c>
      <c r="AG27" s="2">
        <f t="shared" si="4"/>
        <v>147400</v>
      </c>
      <c r="AH27" s="2">
        <f t="shared" si="4"/>
        <v>160800</v>
      </c>
      <c r="AI27" s="2">
        <f t="shared" si="4"/>
        <v>174200.00000000003</v>
      </c>
      <c r="AJ27" s="2">
        <f t="shared" si="4"/>
        <v>194200.00000000003</v>
      </c>
      <c r="AK27" s="2">
        <f t="shared" si="4"/>
        <v>200800.00000000003</v>
      </c>
      <c r="AL27" s="2">
        <f t="shared" si="4"/>
        <v>234200.00000000003</v>
      </c>
      <c r="AM27" s="2">
        <f t="shared" si="4"/>
        <v>267400</v>
      </c>
      <c r="AN27" s="2">
        <f t="shared" si="4"/>
        <v>300800</v>
      </c>
      <c r="AO27" s="2"/>
      <c r="AP27" s="2"/>
    </row>
    <row r="28" spans="1:42" ht="13.5">
      <c r="A28">
        <v>10</v>
      </c>
      <c r="B28" s="9">
        <v>1800</v>
      </c>
      <c r="C28" s="9">
        <v>1000</v>
      </c>
      <c r="D28">
        <v>1</v>
      </c>
      <c r="E28" s="9">
        <v>2</v>
      </c>
      <c r="F28" s="9">
        <v>0.1</v>
      </c>
      <c r="G28" s="10" t="s">
        <v>50</v>
      </c>
      <c r="H28" s="2">
        <f t="shared" si="2"/>
        <v>2800</v>
      </c>
      <c r="I28" s="2">
        <f t="shared" si="2"/>
        <v>2800</v>
      </c>
      <c r="J28" s="2">
        <f t="shared" si="2"/>
        <v>2800</v>
      </c>
      <c r="K28" s="2">
        <f t="shared" si="2"/>
        <v>2800</v>
      </c>
      <c r="L28" s="4">
        <f t="shared" si="2"/>
        <v>2800</v>
      </c>
      <c r="M28" s="4">
        <f t="shared" si="2"/>
        <v>2800</v>
      </c>
      <c r="N28" s="4">
        <f t="shared" si="2"/>
        <v>4300</v>
      </c>
      <c r="O28" s="2">
        <f t="shared" si="2"/>
        <v>4800</v>
      </c>
      <c r="P28" s="2">
        <f t="shared" si="2"/>
        <v>5300</v>
      </c>
      <c r="Q28" s="2">
        <f t="shared" si="2"/>
        <v>7800</v>
      </c>
      <c r="R28" s="2">
        <f t="shared" si="3"/>
        <v>8800</v>
      </c>
      <c r="S28" s="2">
        <f t="shared" si="3"/>
        <v>9800</v>
      </c>
      <c r="T28" s="2">
        <f t="shared" si="3"/>
        <v>11200</v>
      </c>
      <c r="U28" s="2">
        <f t="shared" si="3"/>
        <v>11800</v>
      </c>
      <c r="V28" s="2">
        <f t="shared" si="3"/>
        <v>13800</v>
      </c>
      <c r="W28" s="2">
        <f t="shared" si="3"/>
        <v>16199.999999999998</v>
      </c>
      <c r="X28" s="2">
        <f t="shared" si="3"/>
        <v>16800</v>
      </c>
      <c r="Y28" s="2">
        <f t="shared" si="3"/>
        <v>34800</v>
      </c>
      <c r="Z28" s="2">
        <f t="shared" si="3"/>
        <v>37300</v>
      </c>
      <c r="AA28" s="2">
        <f t="shared" si="3"/>
        <v>39800</v>
      </c>
      <c r="AB28" s="2">
        <f t="shared" si="3"/>
        <v>44800</v>
      </c>
      <c r="AC28" s="2">
        <f t="shared" si="3"/>
        <v>49800</v>
      </c>
      <c r="AD28" s="2">
        <f t="shared" si="4"/>
        <v>57300</v>
      </c>
      <c r="AE28" s="2">
        <f t="shared" si="4"/>
        <v>66500</v>
      </c>
      <c r="AF28" s="2">
        <f t="shared" si="4"/>
        <v>69800</v>
      </c>
      <c r="AG28" s="2">
        <f t="shared" si="4"/>
        <v>73100</v>
      </c>
      <c r="AH28" s="2">
        <f t="shared" si="4"/>
        <v>79800</v>
      </c>
      <c r="AI28" s="2">
        <f t="shared" si="4"/>
        <v>86500.00000000001</v>
      </c>
      <c r="AJ28" s="2">
        <f t="shared" si="4"/>
        <v>96500.00000000001</v>
      </c>
      <c r="AK28" s="2">
        <f t="shared" si="4"/>
        <v>99800.00000000001</v>
      </c>
      <c r="AL28" s="2">
        <f t="shared" si="4"/>
        <v>116500.00000000001</v>
      </c>
      <c r="AM28" s="2">
        <f t="shared" si="4"/>
        <v>133100</v>
      </c>
      <c r="AN28" s="2">
        <f t="shared" si="4"/>
        <v>149800</v>
      </c>
      <c r="AO28" s="2"/>
      <c r="AP28" s="2"/>
    </row>
    <row r="29" spans="1:42" ht="13.5">
      <c r="A29">
        <v>30</v>
      </c>
      <c r="B29" s="9">
        <v>1800</v>
      </c>
      <c r="C29" s="9">
        <v>3000</v>
      </c>
      <c r="D29">
        <v>2</v>
      </c>
      <c r="E29" s="9">
        <v>6</v>
      </c>
      <c r="F29" s="9">
        <v>0.05</v>
      </c>
      <c r="G29" s="10" t="s">
        <v>51</v>
      </c>
      <c r="H29" s="2">
        <f t="shared" si="2"/>
        <v>4800</v>
      </c>
      <c r="I29" s="2">
        <f t="shared" si="2"/>
        <v>4800</v>
      </c>
      <c r="J29" s="2">
        <f t="shared" si="2"/>
        <v>4800</v>
      </c>
      <c r="K29" s="2">
        <f t="shared" si="2"/>
        <v>4800</v>
      </c>
      <c r="L29" s="2">
        <f t="shared" si="2"/>
        <v>4800</v>
      </c>
      <c r="M29" s="2">
        <f t="shared" si="2"/>
        <v>4800</v>
      </c>
      <c r="N29" s="2">
        <f t="shared" si="2"/>
        <v>4800</v>
      </c>
      <c r="O29" s="2">
        <f t="shared" si="2"/>
        <v>4800</v>
      </c>
      <c r="P29" s="4">
        <f t="shared" si="2"/>
        <v>4800</v>
      </c>
      <c r="Q29" s="4">
        <f t="shared" si="2"/>
        <v>4800</v>
      </c>
      <c r="R29" s="4">
        <f t="shared" si="3"/>
        <v>5300</v>
      </c>
      <c r="S29" s="2">
        <f t="shared" si="3"/>
        <v>5800</v>
      </c>
      <c r="T29" s="2">
        <f t="shared" si="3"/>
        <v>6500</v>
      </c>
      <c r="U29" s="2">
        <f t="shared" si="3"/>
        <v>6800</v>
      </c>
      <c r="V29" s="2">
        <f t="shared" si="3"/>
        <v>7800</v>
      </c>
      <c r="W29" s="2">
        <f t="shared" si="3"/>
        <v>9000</v>
      </c>
      <c r="X29" s="2">
        <f t="shared" si="3"/>
        <v>9300</v>
      </c>
      <c r="Y29" s="2">
        <f t="shared" si="3"/>
        <v>18300</v>
      </c>
      <c r="Z29" s="2">
        <f t="shared" si="3"/>
        <v>19550</v>
      </c>
      <c r="AA29" s="2">
        <f t="shared" si="3"/>
        <v>20800</v>
      </c>
      <c r="AB29" s="2">
        <f t="shared" si="3"/>
        <v>23300</v>
      </c>
      <c r="AC29" s="2">
        <f t="shared" si="3"/>
        <v>25800</v>
      </c>
      <c r="AD29" s="2">
        <f t="shared" si="4"/>
        <v>29550</v>
      </c>
      <c r="AE29" s="2">
        <f t="shared" si="4"/>
        <v>34150</v>
      </c>
      <c r="AF29" s="2">
        <f t="shared" si="4"/>
        <v>35800</v>
      </c>
      <c r="AG29" s="2">
        <f t="shared" si="4"/>
        <v>37450</v>
      </c>
      <c r="AH29" s="2">
        <f t="shared" si="4"/>
        <v>40800</v>
      </c>
      <c r="AI29" s="2">
        <f t="shared" si="4"/>
        <v>44150.00000000001</v>
      </c>
      <c r="AJ29" s="2">
        <f t="shared" si="4"/>
        <v>49150.00000000001</v>
      </c>
      <c r="AK29" s="2">
        <f t="shared" si="4"/>
        <v>50800.00000000001</v>
      </c>
      <c r="AL29" s="2">
        <f t="shared" si="4"/>
        <v>59150.00000000001</v>
      </c>
      <c r="AM29" s="2">
        <f t="shared" si="4"/>
        <v>67450</v>
      </c>
      <c r="AN29" s="2">
        <f t="shared" si="4"/>
        <v>75800</v>
      </c>
      <c r="AO29" s="2"/>
      <c r="AP29" s="2"/>
    </row>
    <row r="30" spans="1:42" ht="13.5">
      <c r="A30">
        <v>60</v>
      </c>
      <c r="B30" s="9">
        <v>1800</v>
      </c>
      <c r="C30" s="9">
        <v>6000</v>
      </c>
      <c r="D30">
        <v>5</v>
      </c>
      <c r="E30" s="9">
        <v>30</v>
      </c>
      <c r="F30" s="9">
        <v>0.02</v>
      </c>
      <c r="G30" s="10" t="s">
        <v>52</v>
      </c>
      <c r="H30" s="2">
        <f t="shared" si="2"/>
        <v>7800</v>
      </c>
      <c r="I30" s="2">
        <f t="shared" si="2"/>
        <v>7800</v>
      </c>
      <c r="J30" s="2">
        <f t="shared" si="2"/>
        <v>7800</v>
      </c>
      <c r="K30" s="2">
        <f t="shared" si="2"/>
        <v>7800</v>
      </c>
      <c r="L30" s="2">
        <f t="shared" si="2"/>
        <v>7800</v>
      </c>
      <c r="M30" s="2">
        <f t="shared" si="2"/>
        <v>7800</v>
      </c>
      <c r="N30" s="2">
        <f t="shared" si="2"/>
        <v>7800</v>
      </c>
      <c r="O30" s="2">
        <f t="shared" si="2"/>
        <v>7800</v>
      </c>
      <c r="P30" s="2">
        <f t="shared" si="2"/>
        <v>7800</v>
      </c>
      <c r="Q30" s="2">
        <f t="shared" si="2"/>
        <v>7800</v>
      </c>
      <c r="R30" s="2">
        <f t="shared" si="3"/>
        <v>7800</v>
      </c>
      <c r="S30" s="2">
        <f t="shared" si="3"/>
        <v>7800</v>
      </c>
      <c r="T30" s="2">
        <f t="shared" si="3"/>
        <v>7800</v>
      </c>
      <c r="U30" s="2">
        <f t="shared" si="3"/>
        <v>7800</v>
      </c>
      <c r="V30" s="2">
        <f t="shared" si="3"/>
        <v>7800</v>
      </c>
      <c r="W30" s="2">
        <f t="shared" si="3"/>
        <v>7800</v>
      </c>
      <c r="X30" s="4">
        <f t="shared" si="3"/>
        <v>7800</v>
      </c>
      <c r="Y30" s="4">
        <f t="shared" si="3"/>
        <v>7800</v>
      </c>
      <c r="Z30" s="4">
        <f t="shared" si="3"/>
        <v>8300</v>
      </c>
      <c r="AA30" s="2">
        <f t="shared" si="3"/>
        <v>8800</v>
      </c>
      <c r="AB30" s="2">
        <f t="shared" si="3"/>
        <v>9800</v>
      </c>
      <c r="AC30" s="2">
        <f t="shared" si="3"/>
        <v>10800</v>
      </c>
      <c r="AD30" s="2">
        <f t="shared" si="4"/>
        <v>12300</v>
      </c>
      <c r="AE30" s="2">
        <f t="shared" si="4"/>
        <v>14140</v>
      </c>
      <c r="AF30" s="2">
        <f t="shared" si="4"/>
        <v>14800</v>
      </c>
      <c r="AG30" s="2">
        <f t="shared" si="4"/>
        <v>15460</v>
      </c>
      <c r="AH30" s="2">
        <f t="shared" si="4"/>
        <v>16800</v>
      </c>
      <c r="AI30" s="2">
        <f t="shared" si="4"/>
        <v>18140</v>
      </c>
      <c r="AJ30" s="2">
        <f t="shared" si="4"/>
        <v>20140</v>
      </c>
      <c r="AK30" s="2">
        <f t="shared" si="4"/>
        <v>20800</v>
      </c>
      <c r="AL30" s="2">
        <f t="shared" si="4"/>
        <v>24140</v>
      </c>
      <c r="AM30" s="2">
        <f t="shared" si="4"/>
        <v>27460.000000000004</v>
      </c>
      <c r="AN30" s="2">
        <f t="shared" si="4"/>
        <v>30800.000000000004</v>
      </c>
      <c r="AO30" s="2"/>
      <c r="AP30" s="2"/>
    </row>
    <row r="31" spans="1:42" ht="13.5">
      <c r="A31">
        <v>90</v>
      </c>
      <c r="B31" s="9">
        <v>1800</v>
      </c>
      <c r="C31" s="9">
        <v>9000</v>
      </c>
      <c r="D31">
        <v>6.7</v>
      </c>
      <c r="E31" s="10">
        <v>60</v>
      </c>
      <c r="F31" s="9">
        <v>0.015</v>
      </c>
      <c r="G31" s="10" t="s">
        <v>53</v>
      </c>
      <c r="H31" s="2">
        <f t="shared" si="2"/>
        <v>10800</v>
      </c>
      <c r="I31" s="2">
        <f t="shared" si="2"/>
        <v>10800</v>
      </c>
      <c r="J31" s="2">
        <f t="shared" si="2"/>
        <v>10800</v>
      </c>
      <c r="K31" s="2">
        <f t="shared" si="2"/>
        <v>10800</v>
      </c>
      <c r="L31" s="2">
        <f t="shared" si="2"/>
        <v>10800</v>
      </c>
      <c r="M31" s="2">
        <f t="shared" si="2"/>
        <v>10800</v>
      </c>
      <c r="N31" s="2">
        <f t="shared" si="2"/>
        <v>10800</v>
      </c>
      <c r="O31" s="2">
        <f t="shared" si="2"/>
        <v>10800</v>
      </c>
      <c r="P31" s="2">
        <f t="shared" si="2"/>
        <v>10800</v>
      </c>
      <c r="Q31" s="2">
        <f t="shared" si="2"/>
        <v>10800</v>
      </c>
      <c r="R31" s="2">
        <f t="shared" si="3"/>
        <v>10800</v>
      </c>
      <c r="S31" s="2">
        <f t="shared" si="3"/>
        <v>10800</v>
      </c>
      <c r="T31" s="2">
        <f t="shared" si="3"/>
        <v>10800</v>
      </c>
      <c r="U31" s="2">
        <f t="shared" si="3"/>
        <v>10800</v>
      </c>
      <c r="V31" s="2">
        <f t="shared" si="3"/>
        <v>10800</v>
      </c>
      <c r="W31" s="2">
        <f t="shared" si="3"/>
        <v>10800</v>
      </c>
      <c r="X31" s="2">
        <f t="shared" si="3"/>
        <v>10800</v>
      </c>
      <c r="Y31" s="2">
        <f t="shared" si="3"/>
        <v>10800</v>
      </c>
      <c r="Z31" s="2">
        <f t="shared" si="3"/>
        <v>10800</v>
      </c>
      <c r="AA31" s="2">
        <f t="shared" si="3"/>
        <v>10800</v>
      </c>
      <c r="AB31" s="2">
        <f t="shared" si="3"/>
        <v>10800</v>
      </c>
      <c r="AC31" s="2">
        <f t="shared" si="3"/>
        <v>10800</v>
      </c>
      <c r="AD31" s="4">
        <f t="shared" si="4"/>
        <v>10800</v>
      </c>
      <c r="AE31" s="4">
        <f t="shared" si="4"/>
        <v>10800</v>
      </c>
      <c r="AF31" s="4">
        <f t="shared" si="4"/>
        <v>11295</v>
      </c>
      <c r="AG31" s="2">
        <f t="shared" si="4"/>
        <v>11790</v>
      </c>
      <c r="AH31" s="2">
        <f t="shared" si="4"/>
        <v>12795</v>
      </c>
      <c r="AI31" s="2">
        <f t="shared" si="4"/>
        <v>13800</v>
      </c>
      <c r="AJ31" s="2">
        <f t="shared" si="4"/>
        <v>15300</v>
      </c>
      <c r="AK31" s="2">
        <f t="shared" si="4"/>
        <v>15795</v>
      </c>
      <c r="AL31" s="2">
        <f t="shared" si="4"/>
        <v>18300</v>
      </c>
      <c r="AM31" s="2">
        <f t="shared" si="4"/>
        <v>20790</v>
      </c>
      <c r="AN31" s="2">
        <f t="shared" si="4"/>
        <v>23295</v>
      </c>
      <c r="AO31" s="2"/>
      <c r="AP31" s="2"/>
    </row>
    <row r="32" spans="1:42" ht="13.5">
      <c r="A32" t="s">
        <v>54</v>
      </c>
      <c r="B32" s="9">
        <v>2300</v>
      </c>
      <c r="C32" s="9"/>
      <c r="D32">
        <v>1</v>
      </c>
      <c r="E32" s="9">
        <v>0</v>
      </c>
      <c r="F32" s="9">
        <v>0.2</v>
      </c>
      <c r="G32" s="10" t="s">
        <v>54</v>
      </c>
      <c r="H32" s="2">
        <f t="shared" si="2"/>
        <v>2300</v>
      </c>
      <c r="I32" s="2">
        <f t="shared" si="2"/>
        <v>2300</v>
      </c>
      <c r="J32" s="4">
        <f t="shared" si="2"/>
        <v>2300</v>
      </c>
      <c r="K32" s="4">
        <f t="shared" si="2"/>
        <v>2300</v>
      </c>
      <c r="L32" s="4">
        <f t="shared" si="2"/>
        <v>2800</v>
      </c>
      <c r="M32" s="2">
        <f t="shared" si="2"/>
        <v>6300</v>
      </c>
      <c r="N32" s="2">
        <f t="shared" si="2"/>
        <v>9300</v>
      </c>
      <c r="O32" s="2">
        <f t="shared" si="2"/>
        <v>10300</v>
      </c>
      <c r="P32" s="2">
        <f t="shared" si="2"/>
        <v>11300</v>
      </c>
      <c r="Q32" s="2">
        <f t="shared" si="2"/>
        <v>16300.000000000002</v>
      </c>
      <c r="R32" s="2">
        <f t="shared" si="3"/>
        <v>18300</v>
      </c>
      <c r="S32" s="2">
        <f t="shared" si="3"/>
        <v>20300</v>
      </c>
      <c r="T32" s="2">
        <f t="shared" si="3"/>
        <v>23100</v>
      </c>
      <c r="U32" s="2">
        <f t="shared" si="3"/>
        <v>24300</v>
      </c>
      <c r="V32" s="2">
        <f t="shared" si="3"/>
        <v>28300</v>
      </c>
      <c r="W32" s="2">
        <f t="shared" si="3"/>
        <v>33100</v>
      </c>
      <c r="X32" s="2">
        <f t="shared" si="3"/>
        <v>34300</v>
      </c>
      <c r="Y32" s="2">
        <f t="shared" si="3"/>
        <v>70300</v>
      </c>
      <c r="Z32" s="2">
        <f t="shared" si="3"/>
        <v>75300</v>
      </c>
      <c r="AA32" s="2">
        <f t="shared" si="3"/>
        <v>80300</v>
      </c>
      <c r="AB32" s="2">
        <f t="shared" si="3"/>
        <v>90300</v>
      </c>
      <c r="AC32" s="2">
        <f t="shared" si="3"/>
        <v>100300</v>
      </c>
      <c r="AD32" s="2">
        <f t="shared" si="4"/>
        <v>115300</v>
      </c>
      <c r="AE32" s="2">
        <f t="shared" si="4"/>
        <v>133700</v>
      </c>
      <c r="AF32" s="2">
        <f t="shared" si="4"/>
        <v>140300</v>
      </c>
      <c r="AG32" s="2">
        <f t="shared" si="4"/>
        <v>146900</v>
      </c>
      <c r="AH32" s="2">
        <f t="shared" si="4"/>
        <v>160300</v>
      </c>
      <c r="AI32" s="2">
        <f t="shared" si="4"/>
        <v>173700</v>
      </c>
      <c r="AJ32" s="2">
        <f t="shared" si="4"/>
        <v>193700</v>
      </c>
      <c r="AK32" s="2">
        <f t="shared" si="4"/>
        <v>200300</v>
      </c>
      <c r="AL32" s="2">
        <f t="shared" si="4"/>
        <v>233700</v>
      </c>
      <c r="AM32" s="2">
        <f t="shared" si="4"/>
        <v>266900.00000000006</v>
      </c>
      <c r="AN32" s="2">
        <f t="shared" si="4"/>
        <v>300300</v>
      </c>
      <c r="AO32" s="2"/>
      <c r="AP32" s="2"/>
    </row>
    <row r="33" spans="1:42" ht="13.5">
      <c r="A33">
        <v>10</v>
      </c>
      <c r="B33" s="9">
        <v>2300</v>
      </c>
      <c r="C33" s="9">
        <v>1000</v>
      </c>
      <c r="D33">
        <v>2</v>
      </c>
      <c r="E33" s="9">
        <v>1</v>
      </c>
      <c r="F33" s="9">
        <v>0.1</v>
      </c>
      <c r="G33" s="10" t="s">
        <v>55</v>
      </c>
      <c r="H33" s="2">
        <f t="shared" si="2"/>
        <v>3300</v>
      </c>
      <c r="I33" s="2">
        <f t="shared" si="2"/>
        <v>3300</v>
      </c>
      <c r="J33" s="2">
        <f t="shared" si="2"/>
        <v>3300</v>
      </c>
      <c r="K33" s="2">
        <f t="shared" si="2"/>
        <v>3300</v>
      </c>
      <c r="L33" s="2">
        <f t="shared" si="2"/>
        <v>3300</v>
      </c>
      <c r="M33" s="2">
        <f t="shared" si="2"/>
        <v>3300</v>
      </c>
      <c r="N33" s="2">
        <f t="shared" si="2"/>
        <v>4800</v>
      </c>
      <c r="O33" s="2">
        <f t="shared" si="2"/>
        <v>5300</v>
      </c>
      <c r="P33" s="2">
        <f t="shared" si="2"/>
        <v>5800</v>
      </c>
      <c r="Q33" s="2">
        <f t="shared" si="2"/>
        <v>8300</v>
      </c>
      <c r="R33" s="2">
        <f t="shared" si="3"/>
        <v>9300</v>
      </c>
      <c r="S33" s="2">
        <f t="shared" si="3"/>
        <v>10300</v>
      </c>
      <c r="T33" s="2">
        <f t="shared" si="3"/>
        <v>11700</v>
      </c>
      <c r="U33" s="2">
        <f t="shared" si="3"/>
        <v>12300</v>
      </c>
      <c r="V33" s="2">
        <f t="shared" si="3"/>
        <v>14300</v>
      </c>
      <c r="W33" s="2">
        <f t="shared" si="3"/>
        <v>16700</v>
      </c>
      <c r="X33" s="2">
        <f t="shared" si="3"/>
        <v>17300</v>
      </c>
      <c r="Y33" s="2">
        <f t="shared" si="3"/>
        <v>35300</v>
      </c>
      <c r="Z33" s="2">
        <f t="shared" si="3"/>
        <v>37800</v>
      </c>
      <c r="AA33" s="2">
        <f t="shared" si="3"/>
        <v>40300</v>
      </c>
      <c r="AB33" s="2">
        <f t="shared" si="3"/>
        <v>45300</v>
      </c>
      <c r="AC33" s="2">
        <f t="shared" si="3"/>
        <v>50300</v>
      </c>
      <c r="AD33" s="2">
        <f t="shared" si="4"/>
        <v>57800</v>
      </c>
      <c r="AE33" s="2">
        <f t="shared" si="4"/>
        <v>67000</v>
      </c>
      <c r="AF33" s="2">
        <f t="shared" si="4"/>
        <v>70300</v>
      </c>
      <c r="AG33" s="2">
        <f t="shared" si="4"/>
        <v>73600</v>
      </c>
      <c r="AH33" s="2">
        <f t="shared" si="4"/>
        <v>80300</v>
      </c>
      <c r="AI33" s="2">
        <f t="shared" si="4"/>
        <v>87000.00000000001</v>
      </c>
      <c r="AJ33" s="2">
        <f t="shared" si="4"/>
        <v>97000.00000000001</v>
      </c>
      <c r="AK33" s="2">
        <f t="shared" si="4"/>
        <v>100300.00000000001</v>
      </c>
      <c r="AL33" s="2">
        <f t="shared" si="4"/>
        <v>117000.00000000001</v>
      </c>
      <c r="AM33" s="2">
        <f t="shared" si="4"/>
        <v>133600</v>
      </c>
      <c r="AN33" s="2">
        <f t="shared" si="4"/>
        <v>150300</v>
      </c>
      <c r="AO33" s="2"/>
      <c r="AP33" s="2"/>
    </row>
    <row r="34" spans="1:42" ht="13.5">
      <c r="A34">
        <v>30</v>
      </c>
      <c r="B34" s="9">
        <v>2300</v>
      </c>
      <c r="C34" s="9">
        <v>3000</v>
      </c>
      <c r="D34">
        <v>4</v>
      </c>
      <c r="E34" s="9">
        <v>6</v>
      </c>
      <c r="F34" s="9">
        <v>0.05</v>
      </c>
      <c r="G34" s="10" t="s">
        <v>56</v>
      </c>
      <c r="H34" s="2">
        <f t="shared" si="2"/>
        <v>5300</v>
      </c>
      <c r="I34" s="2">
        <f t="shared" si="2"/>
        <v>5300</v>
      </c>
      <c r="J34" s="2">
        <f t="shared" si="2"/>
        <v>5300</v>
      </c>
      <c r="K34" s="2">
        <f t="shared" si="2"/>
        <v>5300</v>
      </c>
      <c r="L34" s="2">
        <f t="shared" si="2"/>
        <v>5300</v>
      </c>
      <c r="M34" s="2">
        <f t="shared" si="2"/>
        <v>5300</v>
      </c>
      <c r="N34" s="2">
        <f t="shared" si="2"/>
        <v>5300</v>
      </c>
      <c r="O34" s="2">
        <f t="shared" si="2"/>
        <v>5300</v>
      </c>
      <c r="P34" s="2">
        <f t="shared" si="2"/>
        <v>5300</v>
      </c>
      <c r="Q34" s="2">
        <f t="shared" si="2"/>
        <v>5300</v>
      </c>
      <c r="R34" s="4">
        <f t="shared" si="3"/>
        <v>5300</v>
      </c>
      <c r="S34" s="4">
        <f t="shared" si="3"/>
        <v>5300</v>
      </c>
      <c r="T34" s="4">
        <f t="shared" si="3"/>
        <v>6000</v>
      </c>
      <c r="U34" s="4">
        <f t="shared" si="3"/>
        <v>6300</v>
      </c>
      <c r="V34" s="2">
        <f t="shared" si="3"/>
        <v>7300</v>
      </c>
      <c r="W34" s="2">
        <f t="shared" si="3"/>
        <v>8500</v>
      </c>
      <c r="X34" s="2">
        <f t="shared" si="3"/>
        <v>8800</v>
      </c>
      <c r="Y34" s="2">
        <f t="shared" si="3"/>
        <v>17800</v>
      </c>
      <c r="Z34" s="2">
        <f t="shared" si="3"/>
        <v>19050</v>
      </c>
      <c r="AA34" s="2">
        <f t="shared" si="3"/>
        <v>20300</v>
      </c>
      <c r="AB34" s="2">
        <f t="shared" si="3"/>
        <v>22800</v>
      </c>
      <c r="AC34" s="2">
        <f t="shared" si="3"/>
        <v>25300</v>
      </c>
      <c r="AD34" s="2">
        <f t="shared" si="4"/>
        <v>29050</v>
      </c>
      <c r="AE34" s="2">
        <f t="shared" si="4"/>
        <v>33650</v>
      </c>
      <c r="AF34" s="2">
        <f t="shared" si="4"/>
        <v>35300</v>
      </c>
      <c r="AG34" s="2">
        <f t="shared" si="4"/>
        <v>36950</v>
      </c>
      <c r="AH34" s="2">
        <f t="shared" si="4"/>
        <v>40300</v>
      </c>
      <c r="AI34" s="2">
        <f t="shared" si="4"/>
        <v>43650.00000000001</v>
      </c>
      <c r="AJ34" s="2">
        <f t="shared" si="4"/>
        <v>48650</v>
      </c>
      <c r="AK34" s="2">
        <f t="shared" si="4"/>
        <v>50300</v>
      </c>
      <c r="AL34" s="2">
        <f t="shared" si="4"/>
        <v>58650.00000000001</v>
      </c>
      <c r="AM34" s="2">
        <f t="shared" si="4"/>
        <v>66950</v>
      </c>
      <c r="AN34" s="2">
        <f t="shared" si="4"/>
        <v>75300</v>
      </c>
      <c r="AO34" s="2"/>
      <c r="AP34" s="2"/>
    </row>
    <row r="35" spans="1:42" ht="13.5">
      <c r="A35">
        <v>60</v>
      </c>
      <c r="B35" s="9">
        <v>2300</v>
      </c>
      <c r="C35" s="9">
        <v>6000</v>
      </c>
      <c r="D35">
        <v>10</v>
      </c>
      <c r="E35" s="9">
        <v>30</v>
      </c>
      <c r="F35" s="9">
        <v>0.02</v>
      </c>
      <c r="G35" s="10" t="s">
        <v>57</v>
      </c>
      <c r="H35" s="2">
        <f t="shared" si="2"/>
        <v>8300</v>
      </c>
      <c r="I35" s="2">
        <f t="shared" si="2"/>
        <v>8300</v>
      </c>
      <c r="J35" s="2">
        <f t="shared" si="2"/>
        <v>8300</v>
      </c>
      <c r="K35" s="2">
        <f t="shared" si="2"/>
        <v>8300</v>
      </c>
      <c r="L35" s="2">
        <f t="shared" si="2"/>
        <v>8300</v>
      </c>
      <c r="M35" s="2">
        <f t="shared" si="2"/>
        <v>8300</v>
      </c>
      <c r="N35" s="2">
        <f t="shared" si="2"/>
        <v>8300</v>
      </c>
      <c r="O35" s="2">
        <f t="shared" si="2"/>
        <v>8300</v>
      </c>
      <c r="P35" s="2">
        <f t="shared" si="2"/>
        <v>8300</v>
      </c>
      <c r="Q35" s="2">
        <f t="shared" si="2"/>
        <v>8300</v>
      </c>
      <c r="R35" s="2">
        <f t="shared" si="3"/>
        <v>8300</v>
      </c>
      <c r="S35" s="2">
        <f t="shared" si="3"/>
        <v>8300</v>
      </c>
      <c r="T35" s="2">
        <f t="shared" si="3"/>
        <v>8300</v>
      </c>
      <c r="U35" s="2">
        <f t="shared" si="3"/>
        <v>8300</v>
      </c>
      <c r="V35" s="2">
        <f t="shared" si="3"/>
        <v>8300</v>
      </c>
      <c r="W35" s="2">
        <f t="shared" si="3"/>
        <v>8300</v>
      </c>
      <c r="X35" s="2">
        <f t="shared" si="3"/>
        <v>8300</v>
      </c>
      <c r="Y35" s="2">
        <f t="shared" si="3"/>
        <v>8300</v>
      </c>
      <c r="Z35" s="4">
        <f t="shared" si="3"/>
        <v>8300</v>
      </c>
      <c r="AA35" s="4">
        <f t="shared" si="3"/>
        <v>8300</v>
      </c>
      <c r="AB35" s="4">
        <f t="shared" si="3"/>
        <v>9300</v>
      </c>
      <c r="AC35" s="2">
        <f t="shared" si="3"/>
        <v>10300</v>
      </c>
      <c r="AD35" s="2">
        <f t="shared" si="4"/>
        <v>11800</v>
      </c>
      <c r="AE35" s="2">
        <f t="shared" si="4"/>
        <v>13640</v>
      </c>
      <c r="AF35" s="2">
        <f t="shared" si="4"/>
        <v>14300</v>
      </c>
      <c r="AG35" s="2">
        <f t="shared" si="4"/>
        <v>14960</v>
      </c>
      <c r="AH35" s="2">
        <f t="shared" si="4"/>
        <v>16300</v>
      </c>
      <c r="AI35" s="2">
        <f t="shared" si="4"/>
        <v>17640</v>
      </c>
      <c r="AJ35" s="2">
        <f t="shared" si="4"/>
        <v>19640</v>
      </c>
      <c r="AK35" s="2">
        <f t="shared" si="4"/>
        <v>20300</v>
      </c>
      <c r="AL35" s="2">
        <f t="shared" si="4"/>
        <v>23640</v>
      </c>
      <c r="AM35" s="2">
        <f t="shared" si="4"/>
        <v>26960.000000000004</v>
      </c>
      <c r="AN35" s="2">
        <f t="shared" si="4"/>
        <v>30300</v>
      </c>
      <c r="AO35" s="2"/>
      <c r="AP35" s="2"/>
    </row>
    <row r="36" spans="1:42" ht="13.5">
      <c r="A36">
        <v>90</v>
      </c>
      <c r="B36" s="9">
        <v>2300</v>
      </c>
      <c r="C36" s="9">
        <v>9000</v>
      </c>
      <c r="D36">
        <v>13.3</v>
      </c>
      <c r="E36" s="9">
        <v>60</v>
      </c>
      <c r="F36" s="9">
        <v>0.015</v>
      </c>
      <c r="G36" s="10" t="s">
        <v>58</v>
      </c>
      <c r="H36" s="2">
        <f t="shared" si="2"/>
        <v>11300</v>
      </c>
      <c r="I36" s="2">
        <f t="shared" si="2"/>
        <v>11300</v>
      </c>
      <c r="J36" s="2">
        <f t="shared" si="2"/>
        <v>11300</v>
      </c>
      <c r="K36" s="2">
        <f t="shared" si="2"/>
        <v>11300</v>
      </c>
      <c r="L36" s="2">
        <f t="shared" si="2"/>
        <v>11300</v>
      </c>
      <c r="M36" s="2">
        <f t="shared" si="2"/>
        <v>11300</v>
      </c>
      <c r="N36" s="2">
        <f t="shared" si="2"/>
        <v>11300</v>
      </c>
      <c r="O36" s="2">
        <f t="shared" si="2"/>
        <v>11300</v>
      </c>
      <c r="P36" s="2">
        <f t="shared" si="2"/>
        <v>11300</v>
      </c>
      <c r="Q36" s="2">
        <f t="shared" si="2"/>
        <v>11300</v>
      </c>
      <c r="R36" s="2">
        <f t="shared" si="3"/>
        <v>11300</v>
      </c>
      <c r="S36" s="2">
        <f t="shared" si="3"/>
        <v>11300</v>
      </c>
      <c r="T36" s="2">
        <f t="shared" si="3"/>
        <v>11300</v>
      </c>
      <c r="U36" s="2">
        <f t="shared" si="3"/>
        <v>11300</v>
      </c>
      <c r="V36" s="2">
        <f t="shared" si="3"/>
        <v>11300</v>
      </c>
      <c r="W36" s="2">
        <f t="shared" si="3"/>
        <v>11300</v>
      </c>
      <c r="X36" s="2">
        <f t="shared" si="3"/>
        <v>11300</v>
      </c>
      <c r="Y36" s="2">
        <f t="shared" si="3"/>
        <v>11300</v>
      </c>
      <c r="Z36" s="2">
        <f t="shared" si="3"/>
        <v>11300</v>
      </c>
      <c r="AA36" s="2">
        <f t="shared" si="3"/>
        <v>11300</v>
      </c>
      <c r="AB36" s="2">
        <f t="shared" si="3"/>
        <v>11300</v>
      </c>
      <c r="AC36" s="2">
        <f t="shared" si="3"/>
        <v>11300</v>
      </c>
      <c r="AD36" s="2">
        <f t="shared" si="4"/>
        <v>11300</v>
      </c>
      <c r="AE36" s="2">
        <f t="shared" si="4"/>
        <v>11300</v>
      </c>
      <c r="AF36" s="4">
        <f t="shared" si="4"/>
        <v>11300</v>
      </c>
      <c r="AG36" s="4">
        <f t="shared" si="4"/>
        <v>11300</v>
      </c>
      <c r="AH36" s="4">
        <f t="shared" si="4"/>
        <v>12305</v>
      </c>
      <c r="AI36" s="2">
        <f t="shared" si="4"/>
        <v>13310</v>
      </c>
      <c r="AJ36" s="2">
        <f t="shared" si="4"/>
        <v>14810</v>
      </c>
      <c r="AK36" s="2">
        <f t="shared" si="4"/>
        <v>15305</v>
      </c>
      <c r="AL36" s="2">
        <f t="shared" si="4"/>
        <v>17810</v>
      </c>
      <c r="AM36" s="2">
        <f t="shared" si="4"/>
        <v>20300</v>
      </c>
      <c r="AN36" s="2">
        <f t="shared" si="4"/>
        <v>22805</v>
      </c>
      <c r="AO36" s="2"/>
      <c r="AP36" s="2"/>
    </row>
    <row r="37" spans="1:42" ht="13.5">
      <c r="A37" t="s">
        <v>59</v>
      </c>
      <c r="B37" s="9">
        <v>3300</v>
      </c>
      <c r="C37" s="9"/>
      <c r="D37">
        <v>2</v>
      </c>
      <c r="E37" s="9">
        <v>0</v>
      </c>
      <c r="F37" s="9">
        <v>0.2</v>
      </c>
      <c r="G37" s="10" t="s">
        <v>59</v>
      </c>
      <c r="H37" s="2">
        <f aca="true" t="shared" si="5" ref="H37:Q51">IF((H$26-$E37-$D37)*$F37*10000&gt;0,(H$26-$E37-$D37)*$F37*10000,0)+$B37+$C37</f>
        <v>3300</v>
      </c>
      <c r="I37" s="2">
        <f t="shared" si="5"/>
        <v>3300</v>
      </c>
      <c r="J37" s="2">
        <f t="shared" si="5"/>
        <v>3300</v>
      </c>
      <c r="K37" s="2">
        <f t="shared" si="5"/>
        <v>3300</v>
      </c>
      <c r="L37" s="2">
        <f t="shared" si="5"/>
        <v>3300</v>
      </c>
      <c r="M37" s="2">
        <f t="shared" si="5"/>
        <v>5300</v>
      </c>
      <c r="N37" s="2">
        <f t="shared" si="5"/>
        <v>8300</v>
      </c>
      <c r="O37" s="2">
        <f t="shared" si="5"/>
        <v>9300</v>
      </c>
      <c r="P37" s="2">
        <f t="shared" si="5"/>
        <v>10300</v>
      </c>
      <c r="Q37" s="2">
        <f t="shared" si="5"/>
        <v>15300.000000000002</v>
      </c>
      <c r="R37" s="2">
        <f aca="true" t="shared" si="6" ref="R37:AC51">IF((R$26-$E37-$D37)*$F37*10000&gt;0,(R$26-$E37-$D37)*$F37*10000,0)+$B37+$C37</f>
        <v>17300</v>
      </c>
      <c r="S37" s="2">
        <f t="shared" si="6"/>
        <v>19300</v>
      </c>
      <c r="T37" s="2">
        <f t="shared" si="6"/>
        <v>22100</v>
      </c>
      <c r="U37" s="2">
        <f t="shared" si="6"/>
        <v>23300</v>
      </c>
      <c r="V37" s="2">
        <f t="shared" si="6"/>
        <v>27300.000000000004</v>
      </c>
      <c r="W37" s="2">
        <f t="shared" si="6"/>
        <v>32100</v>
      </c>
      <c r="X37" s="2">
        <f t="shared" si="6"/>
        <v>33300</v>
      </c>
      <c r="Y37" s="2">
        <f t="shared" si="6"/>
        <v>69300</v>
      </c>
      <c r="Z37" s="2">
        <f t="shared" si="6"/>
        <v>74300</v>
      </c>
      <c r="AA37" s="2">
        <f t="shared" si="6"/>
        <v>79300</v>
      </c>
      <c r="AB37" s="2">
        <f t="shared" si="6"/>
        <v>89300</v>
      </c>
      <c r="AC37" s="2">
        <f t="shared" si="6"/>
        <v>99300.00000000001</v>
      </c>
      <c r="AD37" s="2">
        <f aca="true" t="shared" si="7" ref="AD37:AN51">IF((AD$26-$E37-$D37)*$F37*10000&gt;0,(AD$26-$E37-$D37)*$F37*10000,0)+$B37+$C37</f>
        <v>114300.00000000001</v>
      </c>
      <c r="AE37" s="2">
        <f t="shared" si="7"/>
        <v>132700</v>
      </c>
      <c r="AF37" s="2">
        <f t="shared" si="7"/>
        <v>139300</v>
      </c>
      <c r="AG37" s="2">
        <f t="shared" si="7"/>
        <v>145900</v>
      </c>
      <c r="AH37" s="2">
        <f t="shared" si="7"/>
        <v>159300</v>
      </c>
      <c r="AI37" s="2">
        <f t="shared" si="7"/>
        <v>172700</v>
      </c>
      <c r="AJ37" s="2">
        <f t="shared" si="7"/>
        <v>192700</v>
      </c>
      <c r="AK37" s="2">
        <f t="shared" si="7"/>
        <v>199300</v>
      </c>
      <c r="AL37" s="2">
        <f t="shared" si="7"/>
        <v>232700</v>
      </c>
      <c r="AM37" s="2">
        <f t="shared" si="7"/>
        <v>265900.00000000006</v>
      </c>
      <c r="AN37" s="2">
        <f t="shared" si="7"/>
        <v>299300</v>
      </c>
      <c r="AO37" s="2"/>
      <c r="AP37" s="2"/>
    </row>
    <row r="38" spans="1:42" ht="13.5">
      <c r="A38">
        <v>10</v>
      </c>
      <c r="B38" s="9">
        <v>3300</v>
      </c>
      <c r="C38" s="9">
        <v>1000</v>
      </c>
      <c r="D38">
        <v>4</v>
      </c>
      <c r="E38" s="9">
        <v>1</v>
      </c>
      <c r="F38" s="9">
        <v>0.1</v>
      </c>
      <c r="G38" s="10" t="s">
        <v>60</v>
      </c>
      <c r="H38" s="2">
        <f t="shared" si="5"/>
        <v>4300</v>
      </c>
      <c r="I38" s="2">
        <f t="shared" si="5"/>
        <v>4300</v>
      </c>
      <c r="J38" s="2">
        <f t="shared" si="5"/>
        <v>4300</v>
      </c>
      <c r="K38" s="2">
        <f t="shared" si="5"/>
        <v>4300</v>
      </c>
      <c r="L38" s="2">
        <f t="shared" si="5"/>
        <v>4300</v>
      </c>
      <c r="M38" s="2">
        <f t="shared" si="5"/>
        <v>4300</v>
      </c>
      <c r="N38" s="4">
        <f t="shared" si="5"/>
        <v>4300</v>
      </c>
      <c r="O38" s="4">
        <f t="shared" si="5"/>
        <v>4300</v>
      </c>
      <c r="P38" s="4">
        <f t="shared" si="5"/>
        <v>4800</v>
      </c>
      <c r="Q38" s="2">
        <f t="shared" si="5"/>
        <v>7300</v>
      </c>
      <c r="R38" s="2">
        <f t="shared" si="6"/>
        <v>8300</v>
      </c>
      <c r="S38" s="2">
        <f t="shared" si="6"/>
        <v>9300</v>
      </c>
      <c r="T38" s="2">
        <f t="shared" si="6"/>
        <v>10700</v>
      </c>
      <c r="U38" s="2">
        <f t="shared" si="6"/>
        <v>11300</v>
      </c>
      <c r="V38" s="2">
        <f t="shared" si="6"/>
        <v>13300</v>
      </c>
      <c r="W38" s="2">
        <f t="shared" si="6"/>
        <v>15699.999999999998</v>
      </c>
      <c r="X38" s="2">
        <f t="shared" si="6"/>
        <v>16300.000000000002</v>
      </c>
      <c r="Y38" s="2">
        <f t="shared" si="6"/>
        <v>34300</v>
      </c>
      <c r="Z38" s="2">
        <f t="shared" si="6"/>
        <v>36800</v>
      </c>
      <c r="AA38" s="2">
        <f t="shared" si="6"/>
        <v>39300</v>
      </c>
      <c r="AB38" s="2">
        <f t="shared" si="6"/>
        <v>44300</v>
      </c>
      <c r="AC38" s="2">
        <f t="shared" si="6"/>
        <v>49300</v>
      </c>
      <c r="AD38" s="2">
        <f t="shared" si="7"/>
        <v>56800</v>
      </c>
      <c r="AE38" s="2">
        <f t="shared" si="7"/>
        <v>66000</v>
      </c>
      <c r="AF38" s="2">
        <f t="shared" si="7"/>
        <v>69300</v>
      </c>
      <c r="AG38" s="2">
        <f t="shared" si="7"/>
        <v>72600</v>
      </c>
      <c r="AH38" s="2">
        <f t="shared" si="7"/>
        <v>79300</v>
      </c>
      <c r="AI38" s="2">
        <f t="shared" si="7"/>
        <v>86000</v>
      </c>
      <c r="AJ38" s="2">
        <f t="shared" si="7"/>
        <v>96000</v>
      </c>
      <c r="AK38" s="2">
        <f t="shared" si="7"/>
        <v>99300</v>
      </c>
      <c r="AL38" s="2">
        <f t="shared" si="7"/>
        <v>116000.00000000001</v>
      </c>
      <c r="AM38" s="2">
        <f t="shared" si="7"/>
        <v>132600</v>
      </c>
      <c r="AN38" s="2">
        <f t="shared" si="7"/>
        <v>149300</v>
      </c>
      <c r="AO38" s="2"/>
      <c r="AP38" s="2"/>
    </row>
    <row r="39" spans="1:42" ht="13.5">
      <c r="A39">
        <v>30</v>
      </c>
      <c r="B39" s="9">
        <v>3300</v>
      </c>
      <c r="C39" s="9">
        <v>3000</v>
      </c>
      <c r="D39">
        <v>8</v>
      </c>
      <c r="E39" s="9">
        <v>6</v>
      </c>
      <c r="F39" s="9">
        <v>0.05</v>
      </c>
      <c r="G39" s="10" t="s">
        <v>61</v>
      </c>
      <c r="H39" s="2">
        <f t="shared" si="5"/>
        <v>6300</v>
      </c>
      <c r="I39" s="2">
        <f t="shared" si="5"/>
        <v>6300</v>
      </c>
      <c r="J39" s="2">
        <f t="shared" si="5"/>
        <v>6300</v>
      </c>
      <c r="K39" s="2">
        <f t="shared" si="5"/>
        <v>6300</v>
      </c>
      <c r="L39" s="2">
        <f t="shared" si="5"/>
        <v>6300</v>
      </c>
      <c r="M39" s="2">
        <f t="shared" si="5"/>
        <v>6300</v>
      </c>
      <c r="N39" s="2">
        <f t="shared" si="5"/>
        <v>6300</v>
      </c>
      <c r="O39" s="2">
        <f t="shared" si="5"/>
        <v>6300</v>
      </c>
      <c r="P39" s="2">
        <f t="shared" si="5"/>
        <v>6300</v>
      </c>
      <c r="Q39" s="2">
        <f t="shared" si="5"/>
        <v>6300</v>
      </c>
      <c r="R39" s="2">
        <f t="shared" si="6"/>
        <v>6300</v>
      </c>
      <c r="S39" s="2">
        <f t="shared" si="6"/>
        <v>6300</v>
      </c>
      <c r="T39" s="2">
        <f t="shared" si="6"/>
        <v>6300</v>
      </c>
      <c r="U39" s="4">
        <f t="shared" si="6"/>
        <v>6300</v>
      </c>
      <c r="V39" s="4">
        <f t="shared" si="6"/>
        <v>6300</v>
      </c>
      <c r="W39" s="4">
        <f t="shared" si="6"/>
        <v>7499.999999999999</v>
      </c>
      <c r="X39" s="4">
        <f t="shared" si="6"/>
        <v>7800</v>
      </c>
      <c r="Y39" s="2">
        <f t="shared" si="6"/>
        <v>16800</v>
      </c>
      <c r="Z39" s="2">
        <f t="shared" si="6"/>
        <v>18050</v>
      </c>
      <c r="AA39" s="2">
        <f t="shared" si="6"/>
        <v>19300</v>
      </c>
      <c r="AB39" s="2">
        <f t="shared" si="6"/>
        <v>21800</v>
      </c>
      <c r="AC39" s="2">
        <f t="shared" si="6"/>
        <v>24300</v>
      </c>
      <c r="AD39" s="2">
        <f t="shared" si="7"/>
        <v>28050.000000000004</v>
      </c>
      <c r="AE39" s="2">
        <f t="shared" si="7"/>
        <v>32650.000000000004</v>
      </c>
      <c r="AF39" s="2">
        <f t="shared" si="7"/>
        <v>34300</v>
      </c>
      <c r="AG39" s="2">
        <f t="shared" si="7"/>
        <v>35950</v>
      </c>
      <c r="AH39" s="2">
        <f t="shared" si="7"/>
        <v>39300</v>
      </c>
      <c r="AI39" s="2">
        <f t="shared" si="7"/>
        <v>42650</v>
      </c>
      <c r="AJ39" s="2">
        <f t="shared" si="7"/>
        <v>47650.00000000001</v>
      </c>
      <c r="AK39" s="2">
        <f t="shared" si="7"/>
        <v>49300</v>
      </c>
      <c r="AL39" s="2">
        <f t="shared" si="7"/>
        <v>57650.00000000001</v>
      </c>
      <c r="AM39" s="2">
        <f t="shared" si="7"/>
        <v>65950</v>
      </c>
      <c r="AN39" s="2">
        <f t="shared" si="7"/>
        <v>74300</v>
      </c>
      <c r="AO39" s="2"/>
      <c r="AP39" s="2"/>
    </row>
    <row r="40" spans="1:42" ht="13.5">
      <c r="A40">
        <v>60</v>
      </c>
      <c r="B40" s="9">
        <v>3300</v>
      </c>
      <c r="C40" s="9">
        <v>6000</v>
      </c>
      <c r="D40">
        <v>20</v>
      </c>
      <c r="E40" s="9">
        <v>30</v>
      </c>
      <c r="F40" s="9">
        <v>0.02</v>
      </c>
      <c r="G40" s="10" t="s">
        <v>62</v>
      </c>
      <c r="H40" s="2">
        <f t="shared" si="5"/>
        <v>9300</v>
      </c>
      <c r="I40" s="2">
        <f t="shared" si="5"/>
        <v>9300</v>
      </c>
      <c r="J40" s="2">
        <f t="shared" si="5"/>
        <v>9300</v>
      </c>
      <c r="K40" s="2">
        <f t="shared" si="5"/>
        <v>9300</v>
      </c>
      <c r="L40" s="2">
        <f t="shared" si="5"/>
        <v>9300</v>
      </c>
      <c r="M40" s="2">
        <f t="shared" si="5"/>
        <v>9300</v>
      </c>
      <c r="N40" s="2">
        <f t="shared" si="5"/>
        <v>9300</v>
      </c>
      <c r="O40" s="2">
        <f t="shared" si="5"/>
        <v>9300</v>
      </c>
      <c r="P40" s="2">
        <f t="shared" si="5"/>
        <v>9300</v>
      </c>
      <c r="Q40" s="2">
        <f t="shared" si="5"/>
        <v>9300</v>
      </c>
      <c r="R40" s="2">
        <f t="shared" si="6"/>
        <v>9300</v>
      </c>
      <c r="S40" s="2">
        <f t="shared" si="6"/>
        <v>9300</v>
      </c>
      <c r="T40" s="2">
        <f t="shared" si="6"/>
        <v>9300</v>
      </c>
      <c r="U40" s="2">
        <f t="shared" si="6"/>
        <v>9300</v>
      </c>
      <c r="V40" s="2">
        <f t="shared" si="6"/>
        <v>9300</v>
      </c>
      <c r="W40" s="2">
        <f t="shared" si="6"/>
        <v>9300</v>
      </c>
      <c r="X40" s="2">
        <f t="shared" si="6"/>
        <v>9300</v>
      </c>
      <c r="Y40" s="2">
        <f t="shared" si="6"/>
        <v>9300</v>
      </c>
      <c r="Z40" s="2">
        <f t="shared" si="6"/>
        <v>9300</v>
      </c>
      <c r="AA40" s="2">
        <f t="shared" si="6"/>
        <v>9300</v>
      </c>
      <c r="AB40" s="4">
        <f t="shared" si="6"/>
        <v>9300</v>
      </c>
      <c r="AC40" s="4">
        <f t="shared" si="6"/>
        <v>9300</v>
      </c>
      <c r="AD40" s="4">
        <f t="shared" si="7"/>
        <v>10800</v>
      </c>
      <c r="AE40" s="2">
        <f t="shared" si="7"/>
        <v>12640</v>
      </c>
      <c r="AF40" s="2">
        <f t="shared" si="7"/>
        <v>13300</v>
      </c>
      <c r="AG40" s="2">
        <f t="shared" si="7"/>
        <v>13960</v>
      </c>
      <c r="AH40" s="2">
        <f t="shared" si="7"/>
        <v>15300</v>
      </c>
      <c r="AI40" s="2">
        <f t="shared" si="7"/>
        <v>16640</v>
      </c>
      <c r="AJ40" s="2">
        <f t="shared" si="7"/>
        <v>18640</v>
      </c>
      <c r="AK40" s="2">
        <f t="shared" si="7"/>
        <v>19300</v>
      </c>
      <c r="AL40" s="2">
        <f t="shared" si="7"/>
        <v>22640</v>
      </c>
      <c r="AM40" s="2">
        <f t="shared" si="7"/>
        <v>25960.000000000004</v>
      </c>
      <c r="AN40" s="2">
        <f t="shared" si="7"/>
        <v>29300</v>
      </c>
      <c r="AO40" s="2"/>
      <c r="AP40" s="2"/>
    </row>
    <row r="41" spans="1:42" ht="13.5">
      <c r="A41">
        <v>90</v>
      </c>
      <c r="B41" s="9">
        <v>3300</v>
      </c>
      <c r="C41" s="9">
        <v>9000</v>
      </c>
      <c r="D41">
        <v>26.7</v>
      </c>
      <c r="E41" s="9">
        <v>60</v>
      </c>
      <c r="F41" s="9">
        <v>0.015</v>
      </c>
      <c r="G41" s="10" t="s">
        <v>63</v>
      </c>
      <c r="H41" s="2">
        <f t="shared" si="5"/>
        <v>12300</v>
      </c>
      <c r="I41" s="2">
        <f t="shared" si="5"/>
        <v>12300</v>
      </c>
      <c r="J41" s="2">
        <f t="shared" si="5"/>
        <v>12300</v>
      </c>
      <c r="K41" s="2">
        <f t="shared" si="5"/>
        <v>12300</v>
      </c>
      <c r="L41" s="2">
        <f t="shared" si="5"/>
        <v>12300</v>
      </c>
      <c r="M41" s="2">
        <f t="shared" si="5"/>
        <v>12300</v>
      </c>
      <c r="N41" s="2">
        <f t="shared" si="5"/>
        <v>12300</v>
      </c>
      <c r="O41" s="2">
        <f t="shared" si="5"/>
        <v>12300</v>
      </c>
      <c r="P41" s="2">
        <f t="shared" si="5"/>
        <v>12300</v>
      </c>
      <c r="Q41" s="2">
        <f t="shared" si="5"/>
        <v>12300</v>
      </c>
      <c r="R41" s="2">
        <f t="shared" si="6"/>
        <v>12300</v>
      </c>
      <c r="S41" s="2">
        <f t="shared" si="6"/>
        <v>12300</v>
      </c>
      <c r="T41" s="2">
        <f t="shared" si="6"/>
        <v>12300</v>
      </c>
      <c r="U41" s="2">
        <f t="shared" si="6"/>
        <v>12300</v>
      </c>
      <c r="V41" s="2">
        <f t="shared" si="6"/>
        <v>12300</v>
      </c>
      <c r="W41" s="2">
        <f t="shared" si="6"/>
        <v>12300</v>
      </c>
      <c r="X41" s="2">
        <f t="shared" si="6"/>
        <v>12300</v>
      </c>
      <c r="Y41" s="2">
        <f t="shared" si="6"/>
        <v>12300</v>
      </c>
      <c r="Z41" s="2">
        <f t="shared" si="6"/>
        <v>12300</v>
      </c>
      <c r="AA41" s="2">
        <f t="shared" si="6"/>
        <v>12300</v>
      </c>
      <c r="AB41" s="2">
        <f t="shared" si="6"/>
        <v>12300</v>
      </c>
      <c r="AC41" s="2">
        <f t="shared" si="6"/>
        <v>12300</v>
      </c>
      <c r="AD41" s="2">
        <f t="shared" si="7"/>
        <v>12300</v>
      </c>
      <c r="AE41" s="2">
        <f t="shared" si="7"/>
        <v>12300</v>
      </c>
      <c r="AF41" s="2">
        <f t="shared" si="7"/>
        <v>12300</v>
      </c>
      <c r="AG41" s="2">
        <f t="shared" si="7"/>
        <v>12300</v>
      </c>
      <c r="AH41" s="4">
        <f t="shared" si="7"/>
        <v>12300</v>
      </c>
      <c r="AI41" s="4">
        <f t="shared" si="7"/>
        <v>12300</v>
      </c>
      <c r="AJ41" s="4">
        <f t="shared" si="7"/>
        <v>13800</v>
      </c>
      <c r="AK41" s="2">
        <f t="shared" si="7"/>
        <v>14295</v>
      </c>
      <c r="AL41" s="2">
        <f t="shared" si="7"/>
        <v>16800</v>
      </c>
      <c r="AM41" s="2">
        <f t="shared" si="7"/>
        <v>19290</v>
      </c>
      <c r="AN41" s="2">
        <f t="shared" si="7"/>
        <v>21795</v>
      </c>
      <c r="AO41" s="2"/>
      <c r="AP41" s="2"/>
    </row>
    <row r="42" spans="1:42" ht="13.5">
      <c r="A42" t="s">
        <v>64</v>
      </c>
      <c r="B42" s="9">
        <v>4800</v>
      </c>
      <c r="C42" s="9"/>
      <c r="D42">
        <v>3</v>
      </c>
      <c r="E42" s="9">
        <v>0</v>
      </c>
      <c r="F42" s="9">
        <v>0.2</v>
      </c>
      <c r="G42" s="10" t="s">
        <v>64</v>
      </c>
      <c r="H42" s="2">
        <f t="shared" si="5"/>
        <v>4800</v>
      </c>
      <c r="I42" s="2">
        <f t="shared" si="5"/>
        <v>4800</v>
      </c>
      <c r="J42" s="2">
        <f t="shared" si="5"/>
        <v>4800</v>
      </c>
      <c r="K42" s="2">
        <f t="shared" si="5"/>
        <v>4800</v>
      </c>
      <c r="L42" s="2">
        <f t="shared" si="5"/>
        <v>4800</v>
      </c>
      <c r="M42" s="2">
        <f t="shared" si="5"/>
        <v>4800</v>
      </c>
      <c r="N42" s="2">
        <f t="shared" si="5"/>
        <v>7800</v>
      </c>
      <c r="O42" s="2">
        <f t="shared" si="5"/>
        <v>8800</v>
      </c>
      <c r="P42" s="2">
        <f t="shared" si="5"/>
        <v>9800</v>
      </c>
      <c r="Q42" s="2">
        <f t="shared" si="5"/>
        <v>14800</v>
      </c>
      <c r="R42" s="2">
        <f t="shared" si="6"/>
        <v>16800</v>
      </c>
      <c r="S42" s="2">
        <f t="shared" si="6"/>
        <v>18800</v>
      </c>
      <c r="T42" s="2">
        <f t="shared" si="6"/>
        <v>21600</v>
      </c>
      <c r="U42" s="2">
        <f t="shared" si="6"/>
        <v>22800</v>
      </c>
      <c r="V42" s="2">
        <f t="shared" si="6"/>
        <v>26800</v>
      </c>
      <c r="W42" s="2">
        <f t="shared" si="6"/>
        <v>31599.999999999996</v>
      </c>
      <c r="X42" s="2">
        <f t="shared" si="6"/>
        <v>32800</v>
      </c>
      <c r="Y42" s="2">
        <f t="shared" si="6"/>
        <v>68800</v>
      </c>
      <c r="Z42" s="2">
        <f t="shared" si="6"/>
        <v>73800</v>
      </c>
      <c r="AA42" s="2">
        <f t="shared" si="6"/>
        <v>78800</v>
      </c>
      <c r="AB42" s="2">
        <f t="shared" si="6"/>
        <v>88800</v>
      </c>
      <c r="AC42" s="2">
        <f t="shared" si="6"/>
        <v>98800</v>
      </c>
      <c r="AD42" s="2">
        <f t="shared" si="7"/>
        <v>113800</v>
      </c>
      <c r="AE42" s="2">
        <f t="shared" si="7"/>
        <v>132200</v>
      </c>
      <c r="AF42" s="2">
        <f t="shared" si="7"/>
        <v>138800</v>
      </c>
      <c r="AG42" s="2">
        <f t="shared" si="7"/>
        <v>145400</v>
      </c>
      <c r="AH42" s="2">
        <f t="shared" si="7"/>
        <v>158800</v>
      </c>
      <c r="AI42" s="2">
        <f t="shared" si="7"/>
        <v>172200.00000000003</v>
      </c>
      <c r="AJ42" s="2">
        <f t="shared" si="7"/>
        <v>192200.00000000003</v>
      </c>
      <c r="AK42" s="2">
        <f t="shared" si="7"/>
        <v>198800.00000000003</v>
      </c>
      <c r="AL42" s="2">
        <f t="shared" si="7"/>
        <v>232200.00000000003</v>
      </c>
      <c r="AM42" s="2">
        <f t="shared" si="7"/>
        <v>265400</v>
      </c>
      <c r="AN42" s="2">
        <f t="shared" si="7"/>
        <v>298800</v>
      </c>
      <c r="AO42" s="2"/>
      <c r="AP42" s="2"/>
    </row>
    <row r="43" spans="1:42" ht="13.5">
      <c r="A43">
        <v>10</v>
      </c>
      <c r="B43" s="9">
        <v>4800</v>
      </c>
      <c r="C43" s="9">
        <v>1000</v>
      </c>
      <c r="D43">
        <v>6</v>
      </c>
      <c r="E43" s="9">
        <v>1</v>
      </c>
      <c r="F43" s="9">
        <v>0.1</v>
      </c>
      <c r="G43" s="10" t="s">
        <v>65</v>
      </c>
      <c r="H43" s="2">
        <f t="shared" si="5"/>
        <v>5800</v>
      </c>
      <c r="I43" s="2">
        <f t="shared" si="5"/>
        <v>5800</v>
      </c>
      <c r="J43" s="2">
        <f t="shared" si="5"/>
        <v>5800</v>
      </c>
      <c r="K43" s="2">
        <f t="shared" si="5"/>
        <v>5800</v>
      </c>
      <c r="L43" s="2">
        <f t="shared" si="5"/>
        <v>5800</v>
      </c>
      <c r="M43" s="2">
        <f t="shared" si="5"/>
        <v>5800</v>
      </c>
      <c r="N43" s="2">
        <f t="shared" si="5"/>
        <v>5800</v>
      </c>
      <c r="O43" s="2">
        <f t="shared" si="5"/>
        <v>5800</v>
      </c>
      <c r="P43" s="2">
        <f t="shared" si="5"/>
        <v>5800</v>
      </c>
      <c r="Q43" s="2">
        <f t="shared" si="5"/>
        <v>6800</v>
      </c>
      <c r="R43" s="2">
        <f t="shared" si="6"/>
        <v>7800</v>
      </c>
      <c r="S43" s="2">
        <f t="shared" si="6"/>
        <v>8800</v>
      </c>
      <c r="T43" s="2">
        <f t="shared" si="6"/>
        <v>10200</v>
      </c>
      <c r="U43" s="2">
        <f t="shared" si="6"/>
        <v>10800</v>
      </c>
      <c r="V43" s="2">
        <f t="shared" si="6"/>
        <v>12800</v>
      </c>
      <c r="W43" s="2">
        <f t="shared" si="6"/>
        <v>15200</v>
      </c>
      <c r="X43" s="2">
        <f t="shared" si="6"/>
        <v>15800</v>
      </c>
      <c r="Y43" s="2">
        <f t="shared" si="6"/>
        <v>33800</v>
      </c>
      <c r="Z43" s="2">
        <f t="shared" si="6"/>
        <v>36300</v>
      </c>
      <c r="AA43" s="2">
        <f t="shared" si="6"/>
        <v>38800</v>
      </c>
      <c r="AB43" s="2">
        <f t="shared" si="6"/>
        <v>43800</v>
      </c>
      <c r="AC43" s="2">
        <f t="shared" si="6"/>
        <v>48800</v>
      </c>
      <c r="AD43" s="2">
        <f t="shared" si="7"/>
        <v>56300.00000000001</v>
      </c>
      <c r="AE43" s="2">
        <f t="shared" si="7"/>
        <v>65500.00000000001</v>
      </c>
      <c r="AF43" s="2">
        <f t="shared" si="7"/>
        <v>68800</v>
      </c>
      <c r="AG43" s="2">
        <f t="shared" si="7"/>
        <v>72100</v>
      </c>
      <c r="AH43" s="2">
        <f t="shared" si="7"/>
        <v>78800</v>
      </c>
      <c r="AI43" s="2">
        <f t="shared" si="7"/>
        <v>85500</v>
      </c>
      <c r="AJ43" s="2">
        <f t="shared" si="7"/>
        <v>95500</v>
      </c>
      <c r="AK43" s="2">
        <f t="shared" si="7"/>
        <v>98800</v>
      </c>
      <c r="AL43" s="2">
        <f t="shared" si="7"/>
        <v>115500</v>
      </c>
      <c r="AM43" s="2">
        <f t="shared" si="7"/>
        <v>132100.00000000003</v>
      </c>
      <c r="AN43" s="2">
        <f t="shared" si="7"/>
        <v>148800</v>
      </c>
      <c r="AO43" s="2"/>
      <c r="AP43" s="2"/>
    </row>
    <row r="44" spans="1:42" ht="13.5">
      <c r="A44">
        <v>30</v>
      </c>
      <c r="B44" s="9">
        <v>4800</v>
      </c>
      <c r="C44" s="9">
        <v>3000</v>
      </c>
      <c r="D44">
        <v>12</v>
      </c>
      <c r="E44" s="9">
        <v>6</v>
      </c>
      <c r="F44" s="9">
        <v>0.05</v>
      </c>
      <c r="G44" s="10" t="s">
        <v>66</v>
      </c>
      <c r="H44" s="2">
        <f t="shared" si="5"/>
        <v>7800</v>
      </c>
      <c r="I44" s="2">
        <f t="shared" si="5"/>
        <v>7800</v>
      </c>
      <c r="J44" s="2">
        <f t="shared" si="5"/>
        <v>7800</v>
      </c>
      <c r="K44" s="2">
        <f t="shared" si="5"/>
        <v>7800</v>
      </c>
      <c r="L44" s="2">
        <f t="shared" si="5"/>
        <v>7800</v>
      </c>
      <c r="M44" s="2">
        <f t="shared" si="5"/>
        <v>7800</v>
      </c>
      <c r="N44" s="2">
        <f t="shared" si="5"/>
        <v>7800</v>
      </c>
      <c r="O44" s="2">
        <f t="shared" si="5"/>
        <v>7800</v>
      </c>
      <c r="P44" s="2">
        <f t="shared" si="5"/>
        <v>7800</v>
      </c>
      <c r="Q44" s="2">
        <f t="shared" si="5"/>
        <v>7800</v>
      </c>
      <c r="R44" s="2">
        <f t="shared" si="6"/>
        <v>7800</v>
      </c>
      <c r="S44" s="2">
        <f t="shared" si="6"/>
        <v>7800</v>
      </c>
      <c r="T44" s="2">
        <f t="shared" si="6"/>
        <v>7800</v>
      </c>
      <c r="U44" s="2">
        <f t="shared" si="6"/>
        <v>7800</v>
      </c>
      <c r="V44" s="2">
        <f t="shared" si="6"/>
        <v>7800</v>
      </c>
      <c r="W44" s="2">
        <f t="shared" si="6"/>
        <v>7800</v>
      </c>
      <c r="X44" s="5">
        <f t="shared" si="6"/>
        <v>7800</v>
      </c>
      <c r="Y44" s="5">
        <f t="shared" si="6"/>
        <v>16300</v>
      </c>
      <c r="Z44" s="5">
        <f t="shared" si="6"/>
        <v>17550</v>
      </c>
      <c r="AA44" s="2">
        <f t="shared" si="6"/>
        <v>18800</v>
      </c>
      <c r="AB44" s="2">
        <f t="shared" si="6"/>
        <v>21300</v>
      </c>
      <c r="AC44" s="2">
        <f t="shared" si="6"/>
        <v>23800</v>
      </c>
      <c r="AD44" s="2">
        <f t="shared" si="7"/>
        <v>27550</v>
      </c>
      <c r="AE44" s="2">
        <f t="shared" si="7"/>
        <v>32150.000000000004</v>
      </c>
      <c r="AF44" s="2">
        <f t="shared" si="7"/>
        <v>33800</v>
      </c>
      <c r="AG44" s="2">
        <f t="shared" si="7"/>
        <v>35450</v>
      </c>
      <c r="AH44" s="2">
        <f t="shared" si="7"/>
        <v>38800</v>
      </c>
      <c r="AI44" s="2">
        <f t="shared" si="7"/>
        <v>42150.00000000001</v>
      </c>
      <c r="AJ44" s="2">
        <f t="shared" si="7"/>
        <v>47150.00000000001</v>
      </c>
      <c r="AK44" s="2">
        <f t="shared" si="7"/>
        <v>48800.00000000001</v>
      </c>
      <c r="AL44" s="2">
        <f t="shared" si="7"/>
        <v>57150.00000000001</v>
      </c>
      <c r="AM44" s="2">
        <f t="shared" si="7"/>
        <v>65450.00000000001</v>
      </c>
      <c r="AN44" s="2">
        <f t="shared" si="7"/>
        <v>73800</v>
      </c>
      <c r="AO44" s="2"/>
      <c r="AP44" s="2"/>
    </row>
    <row r="45" spans="1:42" ht="13.5">
      <c r="A45">
        <v>60</v>
      </c>
      <c r="B45" s="9">
        <v>4800</v>
      </c>
      <c r="C45" s="9">
        <v>6000</v>
      </c>
      <c r="D45">
        <v>30</v>
      </c>
      <c r="E45" s="9">
        <v>30</v>
      </c>
      <c r="F45" s="9">
        <v>0.02</v>
      </c>
      <c r="G45" s="10" t="s">
        <v>67</v>
      </c>
      <c r="H45" s="2">
        <f t="shared" si="5"/>
        <v>10800</v>
      </c>
      <c r="I45" s="2">
        <f t="shared" si="5"/>
        <v>10800</v>
      </c>
      <c r="J45" s="2">
        <f t="shared" si="5"/>
        <v>10800</v>
      </c>
      <c r="K45" s="2">
        <f t="shared" si="5"/>
        <v>10800</v>
      </c>
      <c r="L45" s="2">
        <f t="shared" si="5"/>
        <v>10800</v>
      </c>
      <c r="M45" s="2">
        <f t="shared" si="5"/>
        <v>10800</v>
      </c>
      <c r="N45" s="2">
        <f t="shared" si="5"/>
        <v>10800</v>
      </c>
      <c r="O45" s="2">
        <f t="shared" si="5"/>
        <v>10800</v>
      </c>
      <c r="P45" s="2">
        <f t="shared" si="5"/>
        <v>10800</v>
      </c>
      <c r="Q45" s="2">
        <f t="shared" si="5"/>
        <v>10800</v>
      </c>
      <c r="R45" s="2">
        <f t="shared" si="6"/>
        <v>10800</v>
      </c>
      <c r="S45" s="2">
        <f t="shared" si="6"/>
        <v>10800</v>
      </c>
      <c r="T45" s="2">
        <f t="shared" si="6"/>
        <v>10800</v>
      </c>
      <c r="U45" s="2">
        <f t="shared" si="6"/>
        <v>10800</v>
      </c>
      <c r="V45" s="2">
        <f t="shared" si="6"/>
        <v>10800</v>
      </c>
      <c r="W45" s="2">
        <f t="shared" si="6"/>
        <v>10800</v>
      </c>
      <c r="X45" s="2">
        <f t="shared" si="6"/>
        <v>10800</v>
      </c>
      <c r="Y45" s="2">
        <f t="shared" si="6"/>
        <v>10800</v>
      </c>
      <c r="Z45" s="2">
        <f t="shared" si="6"/>
        <v>10800</v>
      </c>
      <c r="AA45" s="2">
        <f t="shared" si="6"/>
        <v>10800</v>
      </c>
      <c r="AB45" s="2">
        <f t="shared" si="6"/>
        <v>10800</v>
      </c>
      <c r="AC45" s="2">
        <f t="shared" si="6"/>
        <v>10800</v>
      </c>
      <c r="AD45" s="5">
        <f t="shared" si="7"/>
        <v>10800</v>
      </c>
      <c r="AE45" s="5">
        <f t="shared" si="7"/>
        <v>12140</v>
      </c>
      <c r="AF45" s="5">
        <f t="shared" si="7"/>
        <v>12800</v>
      </c>
      <c r="AG45" s="2">
        <f t="shared" si="7"/>
        <v>13460</v>
      </c>
      <c r="AH45" s="2">
        <f t="shared" si="7"/>
        <v>14800</v>
      </c>
      <c r="AI45" s="2">
        <f t="shared" si="7"/>
        <v>16140</v>
      </c>
      <c r="AJ45" s="2">
        <f t="shared" si="7"/>
        <v>18140</v>
      </c>
      <c r="AK45" s="2">
        <f t="shared" si="7"/>
        <v>18800</v>
      </c>
      <c r="AL45" s="2">
        <f t="shared" si="7"/>
        <v>22140</v>
      </c>
      <c r="AM45" s="2">
        <f t="shared" si="7"/>
        <v>25460</v>
      </c>
      <c r="AN45" s="2">
        <f t="shared" si="7"/>
        <v>28800</v>
      </c>
      <c r="AO45" s="2"/>
      <c r="AP45" s="2"/>
    </row>
    <row r="46" spans="1:42" ht="13.5">
      <c r="A46">
        <v>90</v>
      </c>
      <c r="B46" s="9">
        <v>4800</v>
      </c>
      <c r="C46" s="9">
        <v>9000</v>
      </c>
      <c r="D46">
        <v>40</v>
      </c>
      <c r="E46" s="9">
        <v>60</v>
      </c>
      <c r="F46" s="9">
        <v>0.015</v>
      </c>
      <c r="G46" s="10" t="s">
        <v>68</v>
      </c>
      <c r="H46" s="2">
        <f t="shared" si="5"/>
        <v>13800</v>
      </c>
      <c r="I46" s="2">
        <f t="shared" si="5"/>
        <v>13800</v>
      </c>
      <c r="J46" s="2">
        <f t="shared" si="5"/>
        <v>13800</v>
      </c>
      <c r="K46" s="2">
        <f t="shared" si="5"/>
        <v>13800</v>
      </c>
      <c r="L46" s="2">
        <f t="shared" si="5"/>
        <v>13800</v>
      </c>
      <c r="M46" s="2">
        <f t="shared" si="5"/>
        <v>13800</v>
      </c>
      <c r="N46" s="2">
        <f t="shared" si="5"/>
        <v>13800</v>
      </c>
      <c r="O46" s="2">
        <f t="shared" si="5"/>
        <v>13800</v>
      </c>
      <c r="P46" s="2">
        <f t="shared" si="5"/>
        <v>13800</v>
      </c>
      <c r="Q46" s="2">
        <f t="shared" si="5"/>
        <v>13800</v>
      </c>
      <c r="R46" s="2">
        <f t="shared" si="6"/>
        <v>13800</v>
      </c>
      <c r="S46" s="2">
        <f t="shared" si="6"/>
        <v>13800</v>
      </c>
      <c r="T46" s="2">
        <f t="shared" si="6"/>
        <v>13800</v>
      </c>
      <c r="U46" s="2">
        <f t="shared" si="6"/>
        <v>13800</v>
      </c>
      <c r="V46" s="2">
        <f t="shared" si="6"/>
        <v>13800</v>
      </c>
      <c r="W46" s="2">
        <f t="shared" si="6"/>
        <v>13800</v>
      </c>
      <c r="X46" s="2">
        <f t="shared" si="6"/>
        <v>13800</v>
      </c>
      <c r="Y46" s="2">
        <f t="shared" si="6"/>
        <v>13800</v>
      </c>
      <c r="Z46" s="2">
        <f t="shared" si="6"/>
        <v>13800</v>
      </c>
      <c r="AA46" s="2">
        <f t="shared" si="6"/>
        <v>13800</v>
      </c>
      <c r="AB46" s="2">
        <f t="shared" si="6"/>
        <v>13800</v>
      </c>
      <c r="AC46" s="2">
        <f t="shared" si="6"/>
        <v>13800</v>
      </c>
      <c r="AD46" s="2">
        <f t="shared" si="7"/>
        <v>13800</v>
      </c>
      <c r="AE46" s="2">
        <f t="shared" si="7"/>
        <v>13800</v>
      </c>
      <c r="AF46" s="2">
        <f t="shared" si="7"/>
        <v>13800</v>
      </c>
      <c r="AG46" s="2">
        <f t="shared" si="7"/>
        <v>13800</v>
      </c>
      <c r="AH46" s="2">
        <f t="shared" si="7"/>
        <v>13800</v>
      </c>
      <c r="AI46" s="2">
        <f t="shared" si="7"/>
        <v>13800</v>
      </c>
      <c r="AJ46" s="4">
        <f t="shared" si="7"/>
        <v>13800</v>
      </c>
      <c r="AK46" s="4">
        <f t="shared" si="7"/>
        <v>13800</v>
      </c>
      <c r="AL46" s="4">
        <f t="shared" si="7"/>
        <v>16305</v>
      </c>
      <c r="AM46" s="2">
        <f t="shared" si="7"/>
        <v>18795</v>
      </c>
      <c r="AN46" s="2">
        <f t="shared" si="7"/>
        <v>21300</v>
      </c>
      <c r="AO46" s="2"/>
      <c r="AP46" s="2"/>
    </row>
    <row r="47" spans="1:42" ht="13.5">
      <c r="A47" t="s">
        <v>69</v>
      </c>
      <c r="B47" s="9">
        <v>7300</v>
      </c>
      <c r="C47" s="9">
        <v>0</v>
      </c>
      <c r="D47">
        <v>5.5</v>
      </c>
      <c r="E47" s="9">
        <v>0</v>
      </c>
      <c r="F47" s="9">
        <v>0.2</v>
      </c>
      <c r="G47" s="10" t="s">
        <v>70</v>
      </c>
      <c r="H47" s="2">
        <f t="shared" si="5"/>
        <v>7300</v>
      </c>
      <c r="I47" s="2">
        <f t="shared" si="5"/>
        <v>7300</v>
      </c>
      <c r="J47" s="2">
        <f t="shared" si="5"/>
        <v>7300</v>
      </c>
      <c r="K47" s="2">
        <f t="shared" si="5"/>
        <v>7300</v>
      </c>
      <c r="L47" s="2">
        <f t="shared" si="5"/>
        <v>7300</v>
      </c>
      <c r="M47" s="2">
        <f t="shared" si="5"/>
        <v>7300</v>
      </c>
      <c r="N47" s="2">
        <f t="shared" si="5"/>
        <v>7300</v>
      </c>
      <c r="O47" s="2">
        <f t="shared" si="5"/>
        <v>7300</v>
      </c>
      <c r="P47" s="2">
        <f t="shared" si="5"/>
        <v>7300</v>
      </c>
      <c r="Q47" s="2">
        <f t="shared" si="5"/>
        <v>12300</v>
      </c>
      <c r="R47" s="2">
        <f t="shared" si="6"/>
        <v>14300</v>
      </c>
      <c r="S47" s="2">
        <f t="shared" si="6"/>
        <v>16300</v>
      </c>
      <c r="T47" s="2">
        <f t="shared" si="6"/>
        <v>19100</v>
      </c>
      <c r="U47" s="2">
        <f t="shared" si="6"/>
        <v>20300</v>
      </c>
      <c r="V47" s="2">
        <f t="shared" si="6"/>
        <v>24300</v>
      </c>
      <c r="W47" s="2">
        <f t="shared" si="6"/>
        <v>29099.999999999996</v>
      </c>
      <c r="X47" s="2">
        <f t="shared" si="6"/>
        <v>30300.000000000004</v>
      </c>
      <c r="Y47" s="2">
        <f t="shared" si="6"/>
        <v>66300</v>
      </c>
      <c r="Z47" s="2">
        <f t="shared" si="6"/>
        <v>71300</v>
      </c>
      <c r="AA47" s="2">
        <f t="shared" si="6"/>
        <v>76300</v>
      </c>
      <c r="AB47" s="2">
        <f t="shared" si="6"/>
        <v>86300</v>
      </c>
      <c r="AC47" s="2">
        <f t="shared" si="6"/>
        <v>96300</v>
      </c>
      <c r="AD47" s="2">
        <f t="shared" si="7"/>
        <v>111300</v>
      </c>
      <c r="AE47" s="2">
        <f t="shared" si="7"/>
        <v>129700.00000000001</v>
      </c>
      <c r="AF47" s="2">
        <f t="shared" si="7"/>
        <v>136300</v>
      </c>
      <c r="AG47" s="2">
        <f t="shared" si="7"/>
        <v>142900</v>
      </c>
      <c r="AH47" s="2">
        <f t="shared" si="7"/>
        <v>156300</v>
      </c>
      <c r="AI47" s="2">
        <f t="shared" si="7"/>
        <v>169700.00000000003</v>
      </c>
      <c r="AJ47" s="2">
        <f t="shared" si="7"/>
        <v>189700.00000000003</v>
      </c>
      <c r="AK47" s="2">
        <f t="shared" si="7"/>
        <v>196300.00000000003</v>
      </c>
      <c r="AL47" s="2">
        <f t="shared" si="7"/>
        <v>229700.00000000003</v>
      </c>
      <c r="AM47" s="2">
        <f t="shared" si="7"/>
        <v>262900</v>
      </c>
      <c r="AN47" s="2">
        <f t="shared" si="7"/>
        <v>296300</v>
      </c>
      <c r="AO47" s="2"/>
      <c r="AP47" s="2"/>
    </row>
    <row r="48" spans="1:42" ht="13.5">
      <c r="A48">
        <v>10</v>
      </c>
      <c r="B48" s="9">
        <v>7300</v>
      </c>
      <c r="C48" s="9">
        <v>1000</v>
      </c>
      <c r="D48">
        <v>11</v>
      </c>
      <c r="E48" s="9">
        <v>1</v>
      </c>
      <c r="F48" s="9">
        <v>0.1</v>
      </c>
      <c r="G48" s="10" t="s">
        <v>71</v>
      </c>
      <c r="H48" s="2">
        <f t="shared" si="5"/>
        <v>8300</v>
      </c>
      <c r="I48" s="2">
        <f t="shared" si="5"/>
        <v>8300</v>
      </c>
      <c r="J48" s="2">
        <f t="shared" si="5"/>
        <v>8300</v>
      </c>
      <c r="K48" s="2">
        <f t="shared" si="5"/>
        <v>8300</v>
      </c>
      <c r="L48" s="2">
        <f t="shared" si="5"/>
        <v>8300</v>
      </c>
      <c r="M48" s="2">
        <f t="shared" si="5"/>
        <v>8300</v>
      </c>
      <c r="N48" s="2">
        <f t="shared" si="5"/>
        <v>8300</v>
      </c>
      <c r="O48" s="2">
        <f t="shared" si="5"/>
        <v>8300</v>
      </c>
      <c r="P48" s="2">
        <f t="shared" si="5"/>
        <v>8300</v>
      </c>
      <c r="Q48" s="2">
        <f t="shared" si="5"/>
        <v>8300</v>
      </c>
      <c r="R48" s="2">
        <f t="shared" si="6"/>
        <v>8300</v>
      </c>
      <c r="S48" s="2">
        <f t="shared" si="6"/>
        <v>8300</v>
      </c>
      <c r="T48" s="2">
        <f t="shared" si="6"/>
        <v>8300</v>
      </c>
      <c r="U48" s="2">
        <f t="shared" si="6"/>
        <v>8300</v>
      </c>
      <c r="V48" s="2">
        <f t="shared" si="6"/>
        <v>10300</v>
      </c>
      <c r="W48" s="2">
        <f t="shared" si="6"/>
        <v>12700</v>
      </c>
      <c r="X48" s="2">
        <f t="shared" si="6"/>
        <v>13300</v>
      </c>
      <c r="Y48" s="2">
        <f t="shared" si="6"/>
        <v>31300.000000000004</v>
      </c>
      <c r="Z48" s="2">
        <f t="shared" si="6"/>
        <v>33800</v>
      </c>
      <c r="AA48" s="2">
        <f t="shared" si="6"/>
        <v>36300</v>
      </c>
      <c r="AB48" s="2">
        <f t="shared" si="6"/>
        <v>41300</v>
      </c>
      <c r="AC48" s="2">
        <f t="shared" si="6"/>
        <v>46300</v>
      </c>
      <c r="AD48" s="2">
        <f t="shared" si="7"/>
        <v>53800</v>
      </c>
      <c r="AE48" s="2">
        <f t="shared" si="7"/>
        <v>63000.00000000001</v>
      </c>
      <c r="AF48" s="2">
        <f t="shared" si="7"/>
        <v>66300</v>
      </c>
      <c r="AG48" s="2">
        <f t="shared" si="7"/>
        <v>69600</v>
      </c>
      <c r="AH48" s="2">
        <f t="shared" si="7"/>
        <v>76300</v>
      </c>
      <c r="AI48" s="2">
        <f t="shared" si="7"/>
        <v>83000</v>
      </c>
      <c r="AJ48" s="2">
        <f t="shared" si="7"/>
        <v>93000</v>
      </c>
      <c r="AK48" s="2">
        <f t="shared" si="7"/>
        <v>96300</v>
      </c>
      <c r="AL48" s="2">
        <f t="shared" si="7"/>
        <v>113000</v>
      </c>
      <c r="AM48" s="2">
        <f t="shared" si="7"/>
        <v>129600.00000000003</v>
      </c>
      <c r="AN48" s="2">
        <f t="shared" si="7"/>
        <v>146300</v>
      </c>
      <c r="AO48" s="2"/>
      <c r="AP48" s="2"/>
    </row>
    <row r="49" spans="1:42" ht="13.5">
      <c r="A49">
        <v>30</v>
      </c>
      <c r="B49" s="9">
        <v>7300</v>
      </c>
      <c r="C49" s="9">
        <v>3000</v>
      </c>
      <c r="D49">
        <v>22</v>
      </c>
      <c r="E49" s="9">
        <v>6</v>
      </c>
      <c r="F49" s="9">
        <v>0.05</v>
      </c>
      <c r="G49" s="10" t="s">
        <v>72</v>
      </c>
      <c r="H49" s="2">
        <f t="shared" si="5"/>
        <v>10300</v>
      </c>
      <c r="I49" s="2">
        <f t="shared" si="5"/>
        <v>10300</v>
      </c>
      <c r="J49" s="2">
        <f t="shared" si="5"/>
        <v>10300</v>
      </c>
      <c r="K49" s="2">
        <f t="shared" si="5"/>
        <v>10300</v>
      </c>
      <c r="L49" s="2">
        <f t="shared" si="5"/>
        <v>10300</v>
      </c>
      <c r="M49" s="2">
        <f t="shared" si="5"/>
        <v>10300</v>
      </c>
      <c r="N49" s="2">
        <f t="shared" si="5"/>
        <v>10300</v>
      </c>
      <c r="O49" s="2">
        <f t="shared" si="5"/>
        <v>10300</v>
      </c>
      <c r="P49" s="2">
        <f t="shared" si="5"/>
        <v>10300</v>
      </c>
      <c r="Q49" s="2">
        <f t="shared" si="5"/>
        <v>10300</v>
      </c>
      <c r="R49" s="2">
        <f t="shared" si="6"/>
        <v>10300</v>
      </c>
      <c r="S49" s="2">
        <f t="shared" si="6"/>
        <v>10300</v>
      </c>
      <c r="T49" s="2">
        <f t="shared" si="6"/>
        <v>10300</v>
      </c>
      <c r="U49" s="2">
        <f t="shared" si="6"/>
        <v>10300</v>
      </c>
      <c r="V49" s="2">
        <f t="shared" si="6"/>
        <v>10300</v>
      </c>
      <c r="W49" s="2">
        <f t="shared" si="6"/>
        <v>10300</v>
      </c>
      <c r="X49" s="2">
        <f t="shared" si="6"/>
        <v>10300</v>
      </c>
      <c r="Y49" s="2">
        <f t="shared" si="6"/>
        <v>13800</v>
      </c>
      <c r="Z49" s="2">
        <f t="shared" si="6"/>
        <v>15050</v>
      </c>
      <c r="AA49" s="2">
        <f t="shared" si="6"/>
        <v>16300</v>
      </c>
      <c r="AB49" s="2">
        <f t="shared" si="6"/>
        <v>18800</v>
      </c>
      <c r="AC49" s="2">
        <f t="shared" si="6"/>
        <v>21300</v>
      </c>
      <c r="AD49" s="2">
        <f t="shared" si="7"/>
        <v>25050</v>
      </c>
      <c r="AE49" s="2">
        <f t="shared" si="7"/>
        <v>29650.000000000004</v>
      </c>
      <c r="AF49" s="2">
        <f t="shared" si="7"/>
        <v>31300</v>
      </c>
      <c r="AG49" s="2">
        <f t="shared" si="7"/>
        <v>32950</v>
      </c>
      <c r="AH49" s="2">
        <f t="shared" si="7"/>
        <v>36300</v>
      </c>
      <c r="AI49" s="2">
        <f t="shared" si="7"/>
        <v>39650</v>
      </c>
      <c r="AJ49" s="2">
        <f t="shared" si="7"/>
        <v>44650.00000000001</v>
      </c>
      <c r="AK49" s="2">
        <f t="shared" si="7"/>
        <v>46300</v>
      </c>
      <c r="AL49" s="2">
        <f t="shared" si="7"/>
        <v>54650.00000000001</v>
      </c>
      <c r="AM49" s="2">
        <f t="shared" si="7"/>
        <v>62950.00000000001</v>
      </c>
      <c r="AN49" s="2">
        <f t="shared" si="7"/>
        <v>71300</v>
      </c>
      <c r="AO49" s="2"/>
      <c r="AP49" s="2"/>
    </row>
    <row r="50" spans="1:42" ht="13.5">
      <c r="A50">
        <v>60</v>
      </c>
      <c r="B50" s="9">
        <v>7300</v>
      </c>
      <c r="C50" s="9">
        <v>6000</v>
      </c>
      <c r="D50">
        <v>55</v>
      </c>
      <c r="E50" s="9">
        <v>30</v>
      </c>
      <c r="F50" s="9">
        <v>0.02</v>
      </c>
      <c r="G50" s="10" t="s">
        <v>73</v>
      </c>
      <c r="H50" s="2">
        <f t="shared" si="5"/>
        <v>13300</v>
      </c>
      <c r="I50" s="2">
        <f t="shared" si="5"/>
        <v>13300</v>
      </c>
      <c r="J50" s="2">
        <f t="shared" si="5"/>
        <v>13300</v>
      </c>
      <c r="K50" s="2">
        <f t="shared" si="5"/>
        <v>13300</v>
      </c>
      <c r="L50" s="2">
        <f t="shared" si="5"/>
        <v>13300</v>
      </c>
      <c r="M50" s="2">
        <f t="shared" si="5"/>
        <v>13300</v>
      </c>
      <c r="N50" s="2">
        <f t="shared" si="5"/>
        <v>13300</v>
      </c>
      <c r="O50" s="2">
        <f t="shared" si="5"/>
        <v>13300</v>
      </c>
      <c r="P50" s="2">
        <f t="shared" si="5"/>
        <v>13300</v>
      </c>
      <c r="Q50" s="2">
        <f t="shared" si="5"/>
        <v>13300</v>
      </c>
      <c r="R50" s="2">
        <f t="shared" si="6"/>
        <v>13300</v>
      </c>
      <c r="S50" s="2">
        <f t="shared" si="6"/>
        <v>13300</v>
      </c>
      <c r="T50" s="2">
        <f t="shared" si="6"/>
        <v>13300</v>
      </c>
      <c r="U50" s="2">
        <f t="shared" si="6"/>
        <v>13300</v>
      </c>
      <c r="V50" s="2">
        <f t="shared" si="6"/>
        <v>13300</v>
      </c>
      <c r="W50" s="2">
        <f t="shared" si="6"/>
        <v>13300</v>
      </c>
      <c r="X50" s="2">
        <f t="shared" si="6"/>
        <v>13300</v>
      </c>
      <c r="Y50" s="2">
        <f t="shared" si="6"/>
        <v>13300</v>
      </c>
      <c r="Z50" s="2">
        <f t="shared" si="6"/>
        <v>13300</v>
      </c>
      <c r="AA50" s="2">
        <f t="shared" si="6"/>
        <v>13300</v>
      </c>
      <c r="AB50" s="2">
        <f t="shared" si="6"/>
        <v>13300</v>
      </c>
      <c r="AC50" s="2">
        <f t="shared" si="6"/>
        <v>13300</v>
      </c>
      <c r="AD50" s="2">
        <f t="shared" si="7"/>
        <v>13300</v>
      </c>
      <c r="AE50" s="2">
        <f t="shared" si="7"/>
        <v>13300</v>
      </c>
      <c r="AF50" s="2">
        <f t="shared" si="7"/>
        <v>13300</v>
      </c>
      <c r="AG50" s="2">
        <f t="shared" si="7"/>
        <v>13300</v>
      </c>
      <c r="AH50" s="2">
        <f t="shared" si="7"/>
        <v>13300</v>
      </c>
      <c r="AI50" s="2">
        <f t="shared" si="7"/>
        <v>13640</v>
      </c>
      <c r="AJ50" s="2">
        <f t="shared" si="7"/>
        <v>15640</v>
      </c>
      <c r="AK50" s="2">
        <f t="shared" si="7"/>
        <v>16300</v>
      </c>
      <c r="AL50" s="2">
        <f t="shared" si="7"/>
        <v>19640</v>
      </c>
      <c r="AM50" s="2">
        <f t="shared" si="7"/>
        <v>22960.000000000004</v>
      </c>
      <c r="AN50" s="2">
        <f t="shared" si="7"/>
        <v>26300</v>
      </c>
      <c r="AO50" s="2"/>
      <c r="AP50" s="2"/>
    </row>
    <row r="51" spans="1:42" ht="13.5">
      <c r="A51">
        <v>90</v>
      </c>
      <c r="B51" s="9">
        <v>7300</v>
      </c>
      <c r="C51" s="9">
        <v>9000</v>
      </c>
      <c r="D51">
        <v>73.3</v>
      </c>
      <c r="E51" s="9">
        <v>60</v>
      </c>
      <c r="F51" s="9">
        <v>0.015</v>
      </c>
      <c r="G51" s="10" t="s">
        <v>74</v>
      </c>
      <c r="H51" s="2">
        <f t="shared" si="5"/>
        <v>16300</v>
      </c>
      <c r="I51" s="2">
        <f t="shared" si="5"/>
        <v>16300</v>
      </c>
      <c r="J51" s="2">
        <f t="shared" si="5"/>
        <v>16300</v>
      </c>
      <c r="K51" s="2">
        <f t="shared" si="5"/>
        <v>16300</v>
      </c>
      <c r="L51" s="2">
        <f t="shared" si="5"/>
        <v>16300</v>
      </c>
      <c r="M51" s="2">
        <f t="shared" si="5"/>
        <v>16300</v>
      </c>
      <c r="N51" s="2">
        <f t="shared" si="5"/>
        <v>16300</v>
      </c>
      <c r="O51" s="2">
        <f t="shared" si="5"/>
        <v>16300</v>
      </c>
      <c r="P51" s="2">
        <f t="shared" si="5"/>
        <v>16300</v>
      </c>
      <c r="Q51" s="2">
        <f t="shared" si="5"/>
        <v>16300</v>
      </c>
      <c r="R51" s="2">
        <f t="shared" si="6"/>
        <v>16300</v>
      </c>
      <c r="S51" s="2">
        <f t="shared" si="6"/>
        <v>16300</v>
      </c>
      <c r="T51" s="2">
        <f t="shared" si="6"/>
        <v>16300</v>
      </c>
      <c r="U51" s="2">
        <f t="shared" si="6"/>
        <v>16300</v>
      </c>
      <c r="V51" s="2">
        <f t="shared" si="6"/>
        <v>16300</v>
      </c>
      <c r="W51" s="2">
        <f t="shared" si="6"/>
        <v>16300</v>
      </c>
      <c r="X51" s="2">
        <f t="shared" si="6"/>
        <v>16300</v>
      </c>
      <c r="Y51" s="2">
        <f t="shared" si="6"/>
        <v>16300</v>
      </c>
      <c r="Z51" s="2">
        <f t="shared" si="6"/>
        <v>16300</v>
      </c>
      <c r="AA51" s="2">
        <f t="shared" si="6"/>
        <v>16300</v>
      </c>
      <c r="AB51" s="2">
        <f t="shared" si="6"/>
        <v>16300</v>
      </c>
      <c r="AC51" s="2">
        <f t="shared" si="6"/>
        <v>16300</v>
      </c>
      <c r="AD51" s="2">
        <f t="shared" si="7"/>
        <v>16300</v>
      </c>
      <c r="AE51" s="2">
        <f t="shared" si="7"/>
        <v>16300</v>
      </c>
      <c r="AF51" s="2">
        <f t="shared" si="7"/>
        <v>16300</v>
      </c>
      <c r="AG51" s="2">
        <f t="shared" si="7"/>
        <v>16300</v>
      </c>
      <c r="AH51" s="2">
        <f t="shared" si="7"/>
        <v>16300</v>
      </c>
      <c r="AI51" s="2">
        <f t="shared" si="7"/>
        <v>16300</v>
      </c>
      <c r="AJ51" s="2">
        <f t="shared" si="7"/>
        <v>16300</v>
      </c>
      <c r="AK51" s="2">
        <f t="shared" si="7"/>
        <v>16300</v>
      </c>
      <c r="AL51" s="4">
        <f t="shared" si="7"/>
        <v>16300</v>
      </c>
      <c r="AM51" s="4">
        <f t="shared" si="7"/>
        <v>16300.000000000002</v>
      </c>
      <c r="AN51" s="4">
        <f t="shared" si="7"/>
        <v>18805</v>
      </c>
      <c r="AO51" s="2"/>
      <c r="AP51" s="2"/>
    </row>
    <row r="52" spans="1:40" ht="13.5">
      <c r="A52" s="10" t="s">
        <v>75</v>
      </c>
      <c r="B52" s="9">
        <v>1800</v>
      </c>
      <c r="C52" s="9">
        <v>980</v>
      </c>
      <c r="D52" s="9"/>
      <c r="E52" s="9">
        <v>1.225</v>
      </c>
      <c r="F52" s="9">
        <v>0.08</v>
      </c>
      <c r="G52" s="10" t="s">
        <v>75</v>
      </c>
      <c r="H52" s="2">
        <f aca="true" t="shared" si="8" ref="H52:AN52">IF(H$26&lt;=$E52,$B52+$C52,IF(H$26&gt;$E53,$B52+$C53,$B52+$C52+(H$26-$E52)*$F52*10000))</f>
        <v>2780</v>
      </c>
      <c r="I52" s="2">
        <f t="shared" si="8"/>
        <v>2780</v>
      </c>
      <c r="J52" s="2">
        <f t="shared" si="8"/>
        <v>2780</v>
      </c>
      <c r="K52" s="2">
        <f t="shared" si="8"/>
        <v>2780</v>
      </c>
      <c r="L52" s="2">
        <f t="shared" si="8"/>
        <v>2800</v>
      </c>
      <c r="M52" s="2">
        <f t="shared" si="8"/>
        <v>4200</v>
      </c>
      <c r="N52" s="2">
        <f t="shared" si="8"/>
        <v>5400</v>
      </c>
      <c r="O52" s="2">
        <f t="shared" si="8"/>
        <v>5800</v>
      </c>
      <c r="P52" s="2">
        <f t="shared" si="8"/>
        <v>6000</v>
      </c>
      <c r="Q52" s="2">
        <f t="shared" si="8"/>
        <v>6000</v>
      </c>
      <c r="R52" s="2">
        <f t="shared" si="8"/>
        <v>6000</v>
      </c>
      <c r="S52" s="2">
        <f t="shared" si="8"/>
        <v>6000</v>
      </c>
      <c r="T52" s="2">
        <f t="shared" si="8"/>
        <v>6000</v>
      </c>
      <c r="U52" s="2">
        <f t="shared" si="8"/>
        <v>6000</v>
      </c>
      <c r="V52" s="2">
        <f t="shared" si="8"/>
        <v>6000</v>
      </c>
      <c r="W52" s="2">
        <f t="shared" si="8"/>
        <v>6000</v>
      </c>
      <c r="X52" s="2">
        <f t="shared" si="8"/>
        <v>6000</v>
      </c>
      <c r="Y52" s="2">
        <f t="shared" si="8"/>
        <v>6000</v>
      </c>
      <c r="Z52" s="2">
        <f t="shared" si="8"/>
        <v>6000</v>
      </c>
      <c r="AA52" s="2">
        <f t="shared" si="8"/>
        <v>6000</v>
      </c>
      <c r="AB52" s="2">
        <f t="shared" si="8"/>
        <v>6000</v>
      </c>
      <c r="AC52" s="2">
        <f t="shared" si="8"/>
        <v>6000</v>
      </c>
      <c r="AD52" s="2">
        <f t="shared" si="8"/>
        <v>6000</v>
      </c>
      <c r="AE52" s="2">
        <f t="shared" si="8"/>
        <v>6000</v>
      </c>
      <c r="AF52" s="2">
        <f t="shared" si="8"/>
        <v>6000</v>
      </c>
      <c r="AG52" s="2">
        <f t="shared" si="8"/>
        <v>6000</v>
      </c>
      <c r="AH52" s="2">
        <f t="shared" si="8"/>
        <v>6000</v>
      </c>
      <c r="AI52" s="2">
        <f t="shared" si="8"/>
        <v>6000</v>
      </c>
      <c r="AJ52" s="2">
        <f t="shared" si="8"/>
        <v>6000</v>
      </c>
      <c r="AK52" s="2">
        <f t="shared" si="8"/>
        <v>6000</v>
      </c>
      <c r="AL52" s="2">
        <f t="shared" si="8"/>
        <v>6000</v>
      </c>
      <c r="AM52" s="2">
        <f t="shared" si="8"/>
        <v>6000</v>
      </c>
      <c r="AN52" s="2">
        <f t="shared" si="8"/>
        <v>6000</v>
      </c>
    </row>
    <row r="53" spans="1:16" ht="13.5">
      <c r="A53" s="9"/>
      <c r="B53" s="9"/>
      <c r="C53" s="9">
        <v>4200</v>
      </c>
      <c r="D53" s="9"/>
      <c r="E53" s="9">
        <v>5.25</v>
      </c>
      <c r="F53" s="9"/>
      <c r="G53" s="9"/>
      <c r="H53" s="2"/>
      <c r="I53" s="2"/>
      <c r="J53" s="2"/>
      <c r="K53" s="2"/>
      <c r="L53" s="2"/>
      <c r="M53" s="2"/>
      <c r="N53" s="2"/>
      <c r="O53" s="2"/>
      <c r="P53" s="2"/>
    </row>
    <row r="54" spans="1:40" ht="13.5">
      <c r="A54" s="10" t="s">
        <v>76</v>
      </c>
      <c r="B54" s="9">
        <v>1800</v>
      </c>
      <c r="C54" s="9">
        <v>980</v>
      </c>
      <c r="D54" s="9"/>
      <c r="E54" s="9">
        <v>1.225</v>
      </c>
      <c r="F54" s="9">
        <v>0.08</v>
      </c>
      <c r="G54" s="10" t="s">
        <v>76</v>
      </c>
      <c r="H54" s="2">
        <f aca="true" t="shared" si="9" ref="H54:AN54">IF(H$26&lt;=$E54,$B54+$C54,IF(H$26&gt;$E55,$B54+$C55,$B54+$C54+(H$26-$E54)*$F54*10000))</f>
        <v>2780</v>
      </c>
      <c r="I54" s="2">
        <f t="shared" si="9"/>
        <v>2780</v>
      </c>
      <c r="J54" s="2">
        <f t="shared" si="9"/>
        <v>2780</v>
      </c>
      <c r="K54" s="2">
        <f t="shared" si="9"/>
        <v>2780</v>
      </c>
      <c r="L54" s="2">
        <f t="shared" si="9"/>
        <v>2800</v>
      </c>
      <c r="M54" s="2">
        <f t="shared" si="9"/>
        <v>4200</v>
      </c>
      <c r="N54" s="2">
        <f t="shared" si="9"/>
        <v>5400</v>
      </c>
      <c r="O54" s="2">
        <f t="shared" si="9"/>
        <v>5800</v>
      </c>
      <c r="P54" s="2">
        <f t="shared" si="9"/>
        <v>6200</v>
      </c>
      <c r="Q54" s="2">
        <f t="shared" si="9"/>
        <v>7500</v>
      </c>
      <c r="R54" s="2">
        <f t="shared" si="9"/>
        <v>7500</v>
      </c>
      <c r="S54" s="2">
        <f t="shared" si="9"/>
        <v>7500</v>
      </c>
      <c r="T54" s="2">
        <f t="shared" si="9"/>
        <v>7500</v>
      </c>
      <c r="U54" s="2">
        <f t="shared" si="9"/>
        <v>7500</v>
      </c>
      <c r="V54" s="2">
        <f t="shared" si="9"/>
        <v>7500</v>
      </c>
      <c r="W54" s="2">
        <f t="shared" si="9"/>
        <v>7500</v>
      </c>
      <c r="X54" s="2">
        <f t="shared" si="9"/>
        <v>7500</v>
      </c>
      <c r="Y54" s="2">
        <f t="shared" si="9"/>
        <v>7500</v>
      </c>
      <c r="Z54" s="2">
        <f t="shared" si="9"/>
        <v>7500</v>
      </c>
      <c r="AA54" s="2">
        <f t="shared" si="9"/>
        <v>7500</v>
      </c>
      <c r="AB54" s="2">
        <f t="shared" si="9"/>
        <v>7500</v>
      </c>
      <c r="AC54" s="2">
        <f t="shared" si="9"/>
        <v>7500</v>
      </c>
      <c r="AD54" s="2">
        <f t="shared" si="9"/>
        <v>7500</v>
      </c>
      <c r="AE54" s="2">
        <f t="shared" si="9"/>
        <v>7500</v>
      </c>
      <c r="AF54" s="2">
        <f t="shared" si="9"/>
        <v>7500</v>
      </c>
      <c r="AG54" s="2">
        <f t="shared" si="9"/>
        <v>7500</v>
      </c>
      <c r="AH54" s="2">
        <f t="shared" si="9"/>
        <v>7500</v>
      </c>
      <c r="AI54" s="2">
        <f t="shared" si="9"/>
        <v>7500</v>
      </c>
      <c r="AJ54" s="2">
        <f t="shared" si="9"/>
        <v>7500</v>
      </c>
      <c r="AK54" s="2">
        <f t="shared" si="9"/>
        <v>7500</v>
      </c>
      <c r="AL54" s="2">
        <f t="shared" si="9"/>
        <v>7500</v>
      </c>
      <c r="AM54" s="2">
        <f t="shared" si="9"/>
        <v>7500</v>
      </c>
      <c r="AN54" s="2">
        <f t="shared" si="9"/>
        <v>7500</v>
      </c>
    </row>
    <row r="55" spans="1:16" ht="13.5">
      <c r="A55" s="9"/>
      <c r="B55" s="9"/>
      <c r="C55" s="9">
        <v>5700</v>
      </c>
      <c r="D55" s="9"/>
      <c r="E55" s="9">
        <v>7.125</v>
      </c>
      <c r="F55" s="9"/>
      <c r="G55" s="9"/>
      <c r="H55" s="2"/>
      <c r="I55" s="2"/>
      <c r="J55" s="2"/>
      <c r="K55" s="2"/>
      <c r="L55" s="2"/>
      <c r="M55" s="2"/>
      <c r="N55" s="2"/>
      <c r="O55" s="2"/>
      <c r="P55" s="2"/>
    </row>
    <row r="56" spans="1:40" ht="13.5">
      <c r="A56" s="10" t="s">
        <v>77</v>
      </c>
      <c r="B56" s="9">
        <v>1800</v>
      </c>
      <c r="C56" s="9">
        <v>980</v>
      </c>
      <c r="D56" s="9"/>
      <c r="E56" s="9">
        <v>1.225</v>
      </c>
      <c r="F56" s="9">
        <v>0.08</v>
      </c>
      <c r="G56" s="10" t="s">
        <v>77</v>
      </c>
      <c r="H56" s="2">
        <f aca="true" t="shared" si="10" ref="H56:AN56">IF(H$26&lt;=$E56,$B56+$C56,IF(H$26&gt;$E57,$B56+$C57+(H$26-$E57)*$F57*10000,$B56+$C56+(H$26-$E56)*$F56*10000))</f>
        <v>2780</v>
      </c>
      <c r="I56" s="2">
        <f t="shared" si="10"/>
        <v>2780</v>
      </c>
      <c r="J56" s="2">
        <f t="shared" si="10"/>
        <v>2780</v>
      </c>
      <c r="K56" s="2">
        <f t="shared" si="10"/>
        <v>2780</v>
      </c>
      <c r="L56" s="2">
        <f t="shared" si="10"/>
        <v>2800</v>
      </c>
      <c r="M56" s="2">
        <f t="shared" si="10"/>
        <v>4200</v>
      </c>
      <c r="N56" s="2">
        <f t="shared" si="10"/>
        <v>5400</v>
      </c>
      <c r="O56" s="2">
        <f t="shared" si="10"/>
        <v>5800</v>
      </c>
      <c r="P56" s="2">
        <f t="shared" si="10"/>
        <v>6200</v>
      </c>
      <c r="Q56" s="2">
        <f t="shared" si="10"/>
        <v>7675</v>
      </c>
      <c r="R56" s="2">
        <f t="shared" si="10"/>
        <v>7875</v>
      </c>
      <c r="S56" s="2">
        <f t="shared" si="10"/>
        <v>8075</v>
      </c>
      <c r="T56" s="2">
        <f t="shared" si="10"/>
        <v>8355</v>
      </c>
      <c r="U56" s="2">
        <f t="shared" si="10"/>
        <v>8475</v>
      </c>
      <c r="V56" s="2">
        <f t="shared" si="10"/>
        <v>8875</v>
      </c>
      <c r="W56" s="2">
        <f t="shared" si="10"/>
        <v>9355</v>
      </c>
      <c r="X56" s="2">
        <f t="shared" si="10"/>
        <v>9475</v>
      </c>
      <c r="Y56" s="2">
        <f t="shared" si="10"/>
        <v>13075</v>
      </c>
      <c r="Z56" s="2">
        <f t="shared" si="10"/>
        <v>13575</v>
      </c>
      <c r="AA56" s="2">
        <f t="shared" si="10"/>
        <v>14075</v>
      </c>
      <c r="AB56" s="2">
        <f t="shared" si="10"/>
        <v>15075</v>
      </c>
      <c r="AC56" s="2">
        <f t="shared" si="10"/>
        <v>16075</v>
      </c>
      <c r="AD56" s="2">
        <f t="shared" si="10"/>
        <v>17575</v>
      </c>
      <c r="AE56" s="2">
        <f t="shared" si="10"/>
        <v>19415</v>
      </c>
      <c r="AF56" s="2">
        <f t="shared" si="10"/>
        <v>20075</v>
      </c>
      <c r="AG56" s="2">
        <f t="shared" si="10"/>
        <v>20735</v>
      </c>
      <c r="AH56" s="2">
        <f t="shared" si="10"/>
        <v>22075</v>
      </c>
      <c r="AI56" s="2">
        <f t="shared" si="10"/>
        <v>23415</v>
      </c>
      <c r="AJ56" s="2">
        <f t="shared" si="10"/>
        <v>25415</v>
      </c>
      <c r="AK56" s="2">
        <f t="shared" si="10"/>
        <v>26075</v>
      </c>
      <c r="AL56" s="2">
        <f t="shared" si="10"/>
        <v>29415</v>
      </c>
      <c r="AM56" s="2">
        <f t="shared" si="10"/>
        <v>32735.000000000004</v>
      </c>
      <c r="AN56" s="2">
        <f t="shared" si="10"/>
        <v>36075</v>
      </c>
    </row>
    <row r="57" spans="1:16" ht="13.5">
      <c r="A57" s="9"/>
      <c r="B57" s="9"/>
      <c r="C57" s="9">
        <v>5700</v>
      </c>
      <c r="D57" s="9"/>
      <c r="E57" s="9">
        <v>7.125</v>
      </c>
      <c r="F57" s="9">
        <v>0.02</v>
      </c>
      <c r="G57" s="9"/>
      <c r="H57" s="2"/>
      <c r="I57" s="2"/>
      <c r="J57" s="2"/>
      <c r="K57" s="2"/>
      <c r="L57" s="2"/>
      <c r="M57" s="2"/>
      <c r="N57" s="2"/>
      <c r="O57" s="2"/>
      <c r="P57" s="2"/>
    </row>
    <row r="58" ht="13.5">
      <c r="A58" t="s">
        <v>35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Office2000</cp:lastModifiedBy>
  <dcterms:created xsi:type="dcterms:W3CDTF">2008-08-22T01:35:01Z</dcterms:created>
  <dcterms:modified xsi:type="dcterms:W3CDTF">2011-01-28T14:09:08Z</dcterms:modified>
  <cp:category/>
  <cp:version/>
  <cp:contentType/>
  <cp:contentStatus/>
</cp:coreProperties>
</file>